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525" windowWidth="15120" windowHeight="7590" activeTab="5"/>
  </bookViews>
  <sheets>
    <sheet name="1" sheetId="12" r:id="rId1"/>
    <sheet name="2" sheetId="13" r:id="rId2"/>
    <sheet name="3" sheetId="14" r:id="rId3"/>
    <sheet name="4" sheetId="7" r:id="rId4"/>
    <sheet name="5" sheetId="10" r:id="rId5"/>
    <sheet name="6" sheetId="9" r:id="rId6"/>
  </sheets>
  <externalReferences>
    <externalReference r:id="rId7"/>
  </externalReferences>
  <definedNames>
    <definedName name="_xlnm.Print_Titles" localSheetId="0">'1'!$9:$11</definedName>
    <definedName name="_xlnm.Print_Titles" localSheetId="1">'2'!$8:$9</definedName>
    <definedName name="_xlnm.Print_Titles" localSheetId="2">'3'!$8:$10</definedName>
    <definedName name="_xlnm.Print_Titles" localSheetId="3">'4'!$8:$9</definedName>
    <definedName name="_xlnm.Print_Titles" localSheetId="4">'5'!$9:$10</definedName>
    <definedName name="_xlnm.Print_Titles" localSheetId="5">'6'!$8:$10</definedName>
    <definedName name="_xlnm.Print_Area" localSheetId="0">'1'!$A$1:$N$37</definedName>
    <definedName name="_xlnm.Print_Area" localSheetId="1">'2'!$A$1:$I$56</definedName>
    <definedName name="_xlnm.Print_Area" localSheetId="2">'3'!$A$1:$O$22</definedName>
    <definedName name="_xlnm.Print_Area" localSheetId="3">'4'!$A$1:$P$27</definedName>
    <definedName name="_xlnm.Print_Area" localSheetId="4">'5'!$A$1:$V$31</definedName>
    <definedName name="_xlnm.Print_Area" localSheetId="5">'6'!$A$1:$O$55</definedName>
  </definedNames>
  <calcPr calcId="145621" refMode="R1C1"/>
</workbook>
</file>

<file path=xl/calcChain.xml><?xml version="1.0" encoding="utf-8"?>
<calcChain xmlns="http://schemas.openxmlformats.org/spreadsheetml/2006/main">
  <c r="O46" i="9" l="1"/>
  <c r="O45" i="9"/>
  <c r="O44" i="9"/>
  <c r="O42" i="9" s="1"/>
  <c r="O18" i="9"/>
  <c r="O17" i="9"/>
  <c r="O15" i="9"/>
  <c r="O14" i="9"/>
  <c r="O12" i="9"/>
  <c r="O11" i="9" s="1"/>
  <c r="N46" i="9"/>
  <c r="N45" i="9"/>
  <c r="N44" i="9"/>
  <c r="N42" i="9" s="1"/>
  <c r="N18" i="9"/>
  <c r="N17" i="9"/>
  <c r="N15" i="9"/>
  <c r="N14" i="9"/>
  <c r="N12" i="9"/>
  <c r="N11" i="9" s="1"/>
  <c r="M46" i="9"/>
  <c r="M45" i="9"/>
  <c r="M44" i="9"/>
  <c r="M42" i="9" s="1"/>
  <c r="M18" i="9"/>
  <c r="M17" i="9"/>
  <c r="M15" i="9"/>
  <c r="M14" i="9"/>
  <c r="M12" i="9"/>
  <c r="M11" i="9" s="1"/>
  <c r="L46" i="9"/>
  <c r="L45" i="9"/>
  <c r="L44" i="9"/>
  <c r="L42" i="9" s="1"/>
  <c r="L18" i="9"/>
  <c r="L17" i="9"/>
  <c r="L15" i="9"/>
  <c r="L14" i="9"/>
  <c r="L12" i="9"/>
  <c r="L11" i="9" s="1"/>
  <c r="K11" i="9"/>
  <c r="K12" i="9"/>
  <c r="K14" i="9"/>
  <c r="S13" i="10"/>
  <c r="T13" i="10"/>
  <c r="U13" i="10"/>
  <c r="V13" i="10"/>
  <c r="S11" i="10"/>
  <c r="T11" i="10"/>
  <c r="U11" i="10"/>
  <c r="V11" i="10"/>
  <c r="R13" i="10"/>
  <c r="R11" i="10" s="1"/>
  <c r="T17" i="10"/>
  <c r="U17" i="10"/>
  <c r="V17" i="10"/>
  <c r="S26" i="10" l="1"/>
  <c r="S17" i="10"/>
  <c r="N11" i="10" l="1"/>
  <c r="G15" i="9"/>
  <c r="E36" i="9" l="1"/>
  <c r="E32" i="9"/>
  <c r="E23" i="9"/>
  <c r="E15" i="9"/>
  <c r="K18" i="9"/>
  <c r="K17" i="9"/>
  <c r="K15" i="9"/>
  <c r="E14" i="9"/>
  <c r="R26" i="10"/>
  <c r="R17" i="10"/>
  <c r="I12" i="9" l="1"/>
  <c r="H47" i="9"/>
  <c r="H15" i="9" l="1"/>
  <c r="H14" i="9"/>
  <c r="H20" i="9"/>
  <c r="H21" i="9" s="1"/>
  <c r="H29" i="9"/>
  <c r="H30" i="9" s="1"/>
  <c r="H39" i="9"/>
  <c r="H38" i="9"/>
  <c r="O26" i="10"/>
  <c r="O27" i="10"/>
  <c r="N21" i="10"/>
  <c r="O14" i="10"/>
  <c r="E20" i="9"/>
  <c r="F29" i="9"/>
  <c r="G30" i="9"/>
  <c r="G29" i="9" s="1"/>
  <c r="F30" i="9"/>
  <c r="I43" i="9"/>
  <c r="E41" i="9"/>
  <c r="J39" i="9"/>
  <c r="J38" i="9" s="1"/>
  <c r="G39" i="9"/>
  <c r="F39" i="9"/>
  <c r="F38" i="9" s="1"/>
  <c r="G38" i="9"/>
  <c r="E50" i="9"/>
  <c r="Q27" i="10"/>
  <c r="P27" i="10"/>
  <c r="N12" i="10"/>
  <c r="O12" i="10" s="1"/>
  <c r="Q14" i="10"/>
  <c r="P14" i="10"/>
  <c r="N14" i="10"/>
  <c r="M14" i="10"/>
  <c r="J44" i="9" l="1"/>
  <c r="I44" i="9" s="1"/>
  <c r="I42" i="9" s="1"/>
  <c r="K44" i="9"/>
  <c r="K42" i="9" s="1"/>
  <c r="J46" i="9"/>
  <c r="I46" i="9" s="1"/>
  <c r="H46" i="9" s="1"/>
  <c r="G46" i="9" s="1"/>
  <c r="F46" i="9" s="1"/>
  <c r="E46" i="9" s="1"/>
  <c r="K46" i="9"/>
  <c r="J45" i="9"/>
  <c r="I45" i="9" s="1"/>
  <c r="H45" i="9" s="1"/>
  <c r="G45" i="9" s="1"/>
  <c r="F45" i="9" s="1"/>
  <c r="E45" i="9" s="1"/>
  <c r="K45" i="9"/>
  <c r="E38" i="9"/>
  <c r="J42" i="9" l="1"/>
  <c r="H44" i="9"/>
  <c r="G44" i="9" s="1"/>
  <c r="M18" i="10"/>
  <c r="N18" i="10"/>
  <c r="O18" i="10"/>
  <c r="P18" i="10"/>
  <c r="Q22" i="10"/>
  <c r="P22" i="10"/>
  <c r="O22" i="10"/>
  <c r="N22" i="10"/>
  <c r="M22" i="10"/>
  <c r="N27" i="10"/>
  <c r="M27" i="10"/>
  <c r="F44" i="9" l="1"/>
  <c r="G42" i="9"/>
  <c r="G14" i="9"/>
  <c r="F16" i="9"/>
  <c r="F15" i="9"/>
  <c r="F14" i="9"/>
  <c r="G48" i="9"/>
  <c r="E51" i="9"/>
  <c r="E48" i="9" s="1"/>
  <c r="Q26" i="10"/>
  <c r="P26" i="10"/>
  <c r="E44" i="9" l="1"/>
  <c r="F42" i="9"/>
  <c r="F18" i="9"/>
  <c r="E18" i="9"/>
  <c r="I15" i="9"/>
  <c r="J15" i="9"/>
  <c r="G16" i="9"/>
  <c r="G12" i="9" s="1"/>
  <c r="H16" i="9"/>
  <c r="H11" i="9" s="1"/>
  <c r="H12" i="9" s="1"/>
  <c r="I16" i="9"/>
  <c r="J16" i="9"/>
  <c r="E16" i="9"/>
  <c r="G17" i="9"/>
  <c r="H17" i="9"/>
  <c r="I17" i="9"/>
  <c r="J17" i="9"/>
  <c r="E17" i="9"/>
  <c r="G18" i="9"/>
  <c r="H18" i="9"/>
  <c r="I18" i="9"/>
  <c r="J18" i="9"/>
  <c r="F53" i="9"/>
  <c r="F17" i="9" s="1"/>
  <c r="F12" i="9" s="1"/>
  <c r="N17" i="10"/>
  <c r="N26" i="10"/>
  <c r="O17" i="10"/>
  <c r="O11" i="10" s="1"/>
  <c r="O13" i="10" s="1"/>
  <c r="P17" i="10"/>
  <c r="P13" i="10" s="1"/>
  <c r="Q17" i="10"/>
  <c r="Q13" i="10" s="1"/>
  <c r="M17" i="10"/>
  <c r="M26" i="10"/>
  <c r="Q21" i="10"/>
  <c r="Q12" i="10" s="1"/>
  <c r="P21" i="10"/>
  <c r="M21" i="10"/>
  <c r="M12" i="10" s="1"/>
  <c r="G47" i="9"/>
  <c r="I30" i="9"/>
  <c r="J30" i="9"/>
  <c r="J29" i="9" s="1"/>
  <c r="J48" i="9"/>
  <c r="J47" i="9" s="1"/>
  <c r="I48" i="9"/>
  <c r="I47" i="9" s="1"/>
  <c r="E47" i="9"/>
  <c r="J11" i="9" l="1"/>
  <c r="I29" i="9"/>
  <c r="E29" i="9" s="1"/>
  <c r="E30" i="9"/>
  <c r="F11" i="9"/>
  <c r="E12" i="9"/>
  <c r="F48" i="9"/>
  <c r="F47" i="9" s="1"/>
  <c r="Q11" i="10"/>
  <c r="M11" i="10"/>
  <c r="P11" i="10"/>
</calcChain>
</file>

<file path=xl/sharedStrings.xml><?xml version="1.0" encoding="utf-8"?>
<sst xmlns="http://schemas.openxmlformats.org/spreadsheetml/2006/main" count="844" uniqueCount="295">
  <si>
    <t>№ п/п</t>
  </si>
  <si>
    <t>Единица измерения</t>
  </si>
  <si>
    <t>Приложение 1</t>
  </si>
  <si>
    <t>Наименование целевого показателя (индикатора)</t>
  </si>
  <si>
    <t>отчет</t>
  </si>
  <si>
    <t>оценка</t>
  </si>
  <si>
    <t>прогноз</t>
  </si>
  <si>
    <t>Значения целевых показателей (индикаторов)</t>
  </si>
  <si>
    <t>Срок выполнения</t>
  </si>
  <si>
    <t>Ожидаемый непосредственный результат</t>
  </si>
  <si>
    <t>2</t>
  </si>
  <si>
    <t>Показатель применения меры</t>
  </si>
  <si>
    <t>Код бюджетной классификации</t>
  </si>
  <si>
    <t>ГРБС</t>
  </si>
  <si>
    <t>Рз</t>
  </si>
  <si>
    <t>Пр</t>
  </si>
  <si>
    <t>ЦС</t>
  </si>
  <si>
    <t>ВР</t>
  </si>
  <si>
    <t>Источник финансирования</t>
  </si>
  <si>
    <t>иные источники</t>
  </si>
  <si>
    <t>Оценка расходов, тыс. рублей</t>
  </si>
  <si>
    <t>Код аналитической программной классификации</t>
  </si>
  <si>
    <t>Пп</t>
  </si>
  <si>
    <t>ОМ</t>
  </si>
  <si>
    <t>М</t>
  </si>
  <si>
    <t>01</t>
  </si>
  <si>
    <t>02</t>
  </si>
  <si>
    <t>Финансовая оценка результата, тыс. руб.</t>
  </si>
  <si>
    <t>Наименование показателя</t>
  </si>
  <si>
    <t xml:space="preserve">Единица измерения </t>
  </si>
  <si>
    <t>03</t>
  </si>
  <si>
    <t>04</t>
  </si>
  <si>
    <t>Всего</t>
  </si>
  <si>
    <t>Приложение 6</t>
  </si>
  <si>
    <t>Приложение 5</t>
  </si>
  <si>
    <t>Приложение 4</t>
  </si>
  <si>
    <t>Приложение 3</t>
  </si>
  <si>
    <t>Приложение 2</t>
  </si>
  <si>
    <t xml:space="preserve">Итого </t>
  </si>
  <si>
    <t>к муниципальной программе</t>
  </si>
  <si>
    <t>Сведения о составе и значениях целевых показателей (индикаторов) муниципальной программы</t>
  </si>
  <si>
    <t>Перечень основных мероприятий муниципальной программы</t>
  </si>
  <si>
    <t>Наименование муниципальной программы, подпрограммы, основного мероприятия, мероприятия</t>
  </si>
  <si>
    <t>Наименование меры                                        муниципального регулирования</t>
  </si>
  <si>
    <t xml:space="preserve">Краткое обоснование необходимости применения меры </t>
  </si>
  <si>
    <t>МП</t>
  </si>
  <si>
    <t>Расходы бюджета муниципального образования, тыс. рублей</t>
  </si>
  <si>
    <t>Наименование муниципальной программы, подпрограммы</t>
  </si>
  <si>
    <t>Наименование муниципальной услуги (работы)</t>
  </si>
  <si>
    <t>Наименование подпрограммы, основного мероприятия, мероприятия</t>
  </si>
  <si>
    <t>субвенции из бюджета Удмуртской Республики</t>
  </si>
  <si>
    <t>в том числе:</t>
  </si>
  <si>
    <t>субсидии из бюджета Удмуртской Республики</t>
  </si>
  <si>
    <t>Финансовая оценка применения мер муниципального регулирования</t>
  </si>
  <si>
    <t>Прогнозная (справочная) оценка ресурсного обеспечения реализации муниципальной программы за счет всех источников финансирования</t>
  </si>
  <si>
    <t>средства бюджета Удмуртской Республики, планируемые к привлечению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</si>
  <si>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</si>
  <si>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</si>
  <si>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</si>
  <si>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</si>
  <si>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</si>
  <si>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</si>
  <si>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</si>
  <si>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 xml:space="preserve">Прогноз сводных показателей муниципальных заданий на оказание муниципальных услуг (выполнение работ) </t>
  </si>
  <si>
    <t>3</t>
  </si>
  <si>
    <t>процентов</t>
  </si>
  <si>
    <t>Взаимосвязь с целевыми показателями (индикаторами)</t>
  </si>
  <si>
    <t>05</t>
  </si>
  <si>
    <t>06</t>
  </si>
  <si>
    <t>07</t>
  </si>
  <si>
    <t>08</t>
  </si>
  <si>
    <t>09</t>
  </si>
  <si>
    <t>иные межбюджетные трансферты из бюджета Удмуртской Республики</t>
  </si>
  <si>
    <t xml:space="preserve">собственные средства </t>
  </si>
  <si>
    <t>Протяженность сетей уличного освещения в общей протяженности  улично-дорожной сети</t>
  </si>
  <si>
    <t>Доля работающих светоточек на улично-дорожной сети в общем количестве установленных светоточек</t>
  </si>
  <si>
    <t>единиц</t>
  </si>
  <si>
    <t>км</t>
  </si>
  <si>
    <t>И</t>
  </si>
  <si>
    <t>Итого</t>
  </si>
  <si>
    <t>да</t>
  </si>
  <si>
    <t>кв. м</t>
  </si>
  <si>
    <t>Количество аварийных ситуаций на системах теплоснабжения</t>
  </si>
  <si>
    <t>Износ сетей электроснабжения</t>
  </si>
  <si>
    <t>Количество аварийных ситуаций на системах электроснабжения</t>
  </si>
  <si>
    <t>Количество заявок на подключение к электрическим сетям, неудовлетворенных в установленный срок</t>
  </si>
  <si>
    <t>Износ сетей холодного водоснабжения</t>
  </si>
  <si>
    <t>Количество аварийных ситуаций на системах холодного водоснабжения</t>
  </si>
  <si>
    <t>Количество аварийных ситуаций на канализационных сетях</t>
  </si>
  <si>
    <t>Износ сетей водоотведения (канализации)</t>
  </si>
  <si>
    <t>Количество благоустроенных мест общего пользования, парков и скверов</t>
  </si>
  <si>
    <t>Ответственный исполнитель, соисполнители</t>
  </si>
  <si>
    <t>Реализация плана мероприятий</t>
  </si>
  <si>
    <t>Включение объектов коммунальной инфраструктуры в перечень объектов капитального строительства Удмуртской Республики</t>
  </si>
  <si>
    <t>Оказание муниципальной услуги «Организация   сбора, вывоза бытовых отходов, содержание мест санкционированного сбора твердых бытовых отходов»</t>
  </si>
  <si>
    <t>Проектирование, капитальный ремонт, ремонт автомобильных дорог общего пользования</t>
  </si>
  <si>
    <t>Обследование дорожных условий, в том числе на маршрутах регулярных пассажирских перевозок</t>
  </si>
  <si>
    <t>Оказание муниципальной услуги по заявлениям физических и юридических лиц</t>
  </si>
  <si>
    <t>Принятие решений о временном ограничении или прекращении движения транспортных средств по автомобильным дорогам местного значения</t>
  </si>
  <si>
    <t>Объем предоставленной налоговой льготы</t>
  </si>
  <si>
    <t xml:space="preserve">Установление льгот по арендной плате при заключении договоров аренды объектов коммунальной инфраструктуры с эксплуатирующими организациями  </t>
  </si>
  <si>
    <t xml:space="preserve">Объем предоставленных льгот </t>
  </si>
  <si>
    <t>Реализация мер, направленных на неотделимое улучшение арендуемых объектов коммунальной инфраструктуры</t>
  </si>
  <si>
    <t>Установление пониженной налоговой ставки (0,02 процента от кадастровой стоимости земли) за земельные участки, занятые объектами водоснабжения, водоотведения (очистные сооружения водопровода, водопроводные и канализационные насосные станции, скважины водозабора, пруд-шламонакопитель). В соответствии с Налоговым кодексом Российской Федерации максимально возможная ставка для земельных участков, занятых объектами инженерной инфраструктуры жилищно-коммунального комплекса, составляет 0,3 процента от кадастровой стоимости земельных участков.</t>
  </si>
  <si>
    <t>Направление высвобождаемых средств на модернизацию объектов коммунальной инфраструктуры. Снижение стоимости коммунальных услуг для потребителей.</t>
  </si>
  <si>
    <t>Соблюдение установленных муниципальными правовыми актами требований</t>
  </si>
  <si>
    <t>Административные штрафы за нарушение требований муниципальных правовых актов в сфере благоустройства</t>
  </si>
  <si>
    <t>тыс. руб.</t>
  </si>
  <si>
    <t>Организация сбора, вывоза бытовых отходов, содержание мест санкционированного сбора твердых бытовых отходов</t>
  </si>
  <si>
    <t>Объем собранных и вывезенных отходов</t>
  </si>
  <si>
    <t>куб. м</t>
  </si>
  <si>
    <t>Количество обслуживаемых контейнерных площадок</t>
  </si>
  <si>
    <t>Ремонт и содержание автомобильных дорог общего пользования, мостов и иных транспортных и инженерных сооружений. Проведение мероприятий по обеспечению безопасности дорожного движения в соответствии с действующим законодательством Российской Федерации</t>
  </si>
  <si>
    <t>Площадь обслуживаемых автомобильных дорог (содержание)</t>
  </si>
  <si>
    <t>Площадь автомобильных дорог, на которой выполнен ремонт</t>
  </si>
  <si>
    <t>объектов</t>
  </si>
  <si>
    <t>Количество установленных и (или) замененных дорожных знаков</t>
  </si>
  <si>
    <t>дорожных знаков</t>
  </si>
  <si>
    <t>муниципального образования "Кизнерский район"</t>
  </si>
  <si>
    <t>"Содержание  и развитие муниципального хозяйства"</t>
  </si>
  <si>
    <t>2020 год</t>
  </si>
  <si>
    <t>бюджет муниципального образования "Кизнерский район"</t>
  </si>
  <si>
    <t>7</t>
  </si>
  <si>
    <t>"Содержание и развитие муниципального хозяйства"</t>
  </si>
  <si>
    <t>Ресурсное обеспечение реализации муниципальной программы за счет средств бюджета муниципального образования "Кизнерский район"</t>
  </si>
  <si>
    <t>Администрация муниципального образования "Кизнерский район"</t>
  </si>
  <si>
    <t>1</t>
  </si>
  <si>
    <t>4</t>
  </si>
  <si>
    <t>"Содержание и развитие муниципального хозяйства</t>
  </si>
  <si>
    <t>Муниципальные задания на оказание муниципальных услуг, выполнение муниципальных работ муниципальными учреждениями муниципального образования "Кизнерский район" в рамках муниуипальной программмы не формируются</t>
  </si>
  <si>
    <t>7.3</t>
  </si>
  <si>
    <t>Расходы бюджета муниципального образования "Кизнерский район" на оказание муниципальной услуги (выполнение работы)</t>
  </si>
  <si>
    <t xml:space="preserve">Количество обслуживаемых технических средств организации дорожного движения </t>
  </si>
  <si>
    <t>Поступления в бюджет муниципального образования "Кизнерский район"доходов от взимания административных штрафов</t>
  </si>
  <si>
    <t>В рамках основного мероприятия осуществляется обследование дорожных условий, в том числе на маршрутах регулярных пассажирских перевозок. Обследование дорожных условий проводится Комиссией по безопасности дорожного движения созданной при Администрации муниципального образования "Кизнерский район" в целях оценки соответствия технического состояния трассы требованиям безопасности дорожного движения. Результаты обследования оформляются актом, в котором дается заключение комиссии о возможности эксплуатации обследованных участков улично-дорожной сети. В случае выявления несоответствия требованиям безопасности дорожного движения в акте отражаются предложения комиссии о проведении неотложных и перспективных мероприятий, направленных на улучшение условий дорожного движения и предупреждение дорожно-транспортных проишествий</t>
  </si>
  <si>
    <t>Расходное обязательство МО "Кизнерский район"</t>
  </si>
  <si>
    <t>Проведение мероприятий по обеспечению безопасности дорожного движения  в соответствии с действующим законодательством Российской Федерации</t>
  </si>
  <si>
    <t>ежегодно до 15 сентября</t>
  </si>
  <si>
    <t>ежегодно до 01 июня</t>
  </si>
  <si>
    <t>МУП "Служба заказчика Кизнерского района"</t>
  </si>
  <si>
    <t>Выполнение услуги</t>
  </si>
  <si>
    <t>Проведение весеннего и осеннего месячника по санитарной очистке территории района</t>
  </si>
  <si>
    <t>Проведение санкционированных акций по санитарной очистке и мероприятий по улучшению экологической обстановки на территории района</t>
  </si>
  <si>
    <t>Информирование и просвещение населения в сфере экологического состояния территории района и благоустройства</t>
  </si>
  <si>
    <t>Осуществление контроля за соблюдением требований, установленных правовыми актами, регулирующими вопросы организации пассажирских перевозок, применение мер административного воздействия к перевозчикам за отдельные виды правонарушений в указанной сфере в соответствии с Законом Удмуртской Республики от 13 октября 2011 года № 57-РЗ «Об установлении административной ответственности за отдельные виды правонарушений».</t>
  </si>
  <si>
    <t>Осуществление муниципального контроля за обустройством автомобильных дорог общего пользования местного значения дорожными элементами (дорожными знаками, дорожными ограждениями, светофорами, остановочными пунктами, стоянками (парковками) транспортных средств, иными элементами обустройства автомобильных дорог).</t>
  </si>
  <si>
    <t>Принятие решений о временном ограничении или прекращении движения транспортных средств по автомобильным дорогам местного значения.</t>
  </si>
  <si>
    <t>Организация и осуществление мероприятий по паспортизации автомобильных дорог местного значения, подготовке и оформлению документов для государственной регистрации прав собственности на автомобильные дороги местного значения, объекты дорожного хозяйства в районе.</t>
  </si>
  <si>
    <t xml:space="preserve"> Разработка перспективных, текущих планов по строительству, реконструкции, капитальному ремонту, ремонту и содержанию автомобильных дорог местного значения, транспортных инженерных сооружений в границах района, по развитию перспективных схем развития автомобильных дорог местного значения и объектов дорожного хозяйства.</t>
  </si>
  <si>
    <t>11</t>
  </si>
  <si>
    <t>Доля очищенных от мусора территорий (в том числе закрепленных и прилегающих) в период проведения весеннего и осеннего месячника по санитарной очистке территории района, от общей площади района</t>
  </si>
  <si>
    <t>Доля населения, проживающего в населенных пунктах, не имеющих регулярного автобусного сообщения и (или) железнодорожного сообщения с административным центром муниципального района, в общей численности населения муниципального района, процентов.</t>
  </si>
  <si>
    <t xml:space="preserve"> 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значения, процентов.</t>
  </si>
  <si>
    <t xml:space="preserve"> Ввод в эксплуатацию автомобильных дорог общего пользования местного значения, км.</t>
  </si>
  <si>
    <t xml:space="preserve"> Капитальный ремонт и ремонт автомобильных дорог общего пользования местного значения, км.</t>
  </si>
  <si>
    <t>не планируется</t>
  </si>
  <si>
    <t>Подготовка и утверждение документации по планировке территорий (проектов планировки, проектов межевания территории)</t>
  </si>
  <si>
    <t>утверждение документации по планировке территорий (проектов планировки, проектов межевания территории)</t>
  </si>
  <si>
    <t>Оказание муниципальной услуги по заявлениям юридических и физических лиц</t>
  </si>
  <si>
    <t>Создание и ведение информационной системы обеспечения градостроительной деятельности в муниципальном образовании      " Кизнерский район"</t>
  </si>
  <si>
    <t>Создание и ведение информационной системы обеспечения градостроительной деятельности в муниципальном образовании "Кизнерский район"</t>
  </si>
  <si>
    <t>Предоставление сведений из информационной системы обеспечения градостроительной деятельности в муниципальном образовании "Кизнерский район"</t>
  </si>
  <si>
    <t xml:space="preserve">Предоставление сведений </t>
  </si>
  <si>
    <t>Организация и проведение публичных слушаний по проектам изменений в генеральные планы и Правила землепользования и застройки сельских поселений Кизнерского района, иным вопросам градостроительства и землеустройства</t>
  </si>
  <si>
    <t>Протоколы по результатам публичных слушаний</t>
  </si>
  <si>
    <t>Наличие в муниципальном районе утвержденной схемы территориального планирования.</t>
  </si>
  <si>
    <t>Общая площадь жилых помещений, приходящихся в среднем на одного жителя, всего</t>
  </si>
  <si>
    <t>Общая площадь жилых помещений, приходящихся в среднем на одного жителя, введенная в действие за отчетный год</t>
  </si>
  <si>
    <t>кв.м</t>
  </si>
  <si>
    <t>Объем ввода жилья в эксплуатацию</t>
  </si>
  <si>
    <t>5</t>
  </si>
  <si>
    <t>Оказание муниципальной услуги «Выдача разрешений на установку рекламных конструкций на территории муниципального образования</t>
  </si>
  <si>
    <t>Меры муниципального регулирования</t>
  </si>
  <si>
    <t>Осуществление отдельных государственных полномочий, переданных органам местного самоуправления</t>
  </si>
  <si>
    <t>Отлов и содержание безнадзорных животных</t>
  </si>
  <si>
    <t>Организация благоустройства и санитарного содержания, озеленения  парков, скверов, санкционированных зон массового отдыха населения, газонов территории района</t>
  </si>
  <si>
    <t>Площадь посаженных газонов и цветников</t>
  </si>
  <si>
    <t>Количество убранных аварийных деревьев</t>
  </si>
  <si>
    <t>Объем вывезенного мусора (несанкционированные свалки)</t>
  </si>
  <si>
    <t xml:space="preserve">Организация содержания мест захоронения </t>
  </si>
  <si>
    <t>Площадь мест захоронения</t>
  </si>
  <si>
    <t>7.4</t>
  </si>
  <si>
    <t>Организация освещения улиц</t>
  </si>
  <si>
    <t>Объем потребленной электроэнергии на освещение улично-дорожной сети</t>
  </si>
  <si>
    <t>кВт</t>
  </si>
  <si>
    <t>244</t>
  </si>
  <si>
    <t>10</t>
  </si>
  <si>
    <t>0745420</t>
  </si>
  <si>
    <t>0926009</t>
  </si>
  <si>
    <t>Износ сетей теплоснабжения</t>
  </si>
  <si>
    <t>Количество транспортных средств, работающих на организованных маршрутах регулярных перевозок автомобильным транспортом</t>
  </si>
  <si>
    <t>ед.</t>
  </si>
  <si>
    <t>07.1.01.-07.1.10</t>
  </si>
  <si>
    <t>Оказание муниципальной услуги «Предоставление разрешения на строительство»</t>
  </si>
  <si>
    <t>Оказание муниципальной услуги «Предоставление разраешения на ввод объекта в эксплуатацию»</t>
  </si>
  <si>
    <t xml:space="preserve">Оказание муниципальной услуги «Предоставление градостроительного плана земельного участка» </t>
  </si>
  <si>
    <t>Оказание муниципальной услуги «Предоставление разрешения на условно разрешенный вид использования земельного участка»</t>
  </si>
  <si>
    <t>Оказание муниципальной услуги «Предоставление разрешения на отклонение от предельных параметров разрешенного строительства"</t>
  </si>
  <si>
    <t>Выявление бесхозяйных инженерных коммуникаций в границах района, регистрация прав собственности на них и организация управления такими сетями</t>
  </si>
  <si>
    <t>отдел по управлению имуществом</t>
  </si>
  <si>
    <t>Выявление бесхозяйных инженерных коммуникаций в границах района, регистрация прав собственности, передача  в аренду или концессию эксплуатирующим организациям</t>
  </si>
  <si>
    <t>07.2.01-07.2.05</t>
  </si>
  <si>
    <t>Организация подготовки жилищно-коммунального хозяйства к осенне-зимнему периоду</t>
  </si>
  <si>
    <t>Разработка и утверждение  плана мероприятий по подготовке жилищно-коммунального  хозяйства к осенне-зимнему периоду</t>
  </si>
  <si>
    <t>План мероприятий, утверждается распоряжением Администрации муниципалдьного образования "Кизнерский район"</t>
  </si>
  <si>
    <t>Реализация плана мероприятий по подготовке жилищно-коммунального  хозяйства к осенне-зимнему периоду</t>
  </si>
  <si>
    <t>ежегодно с 01 июня до 15 сентября</t>
  </si>
  <si>
    <t>Актуализация схем теплоснабжения</t>
  </si>
  <si>
    <t>по мере необходимости</t>
  </si>
  <si>
    <t>Актуализация схем водоснабжения и водоотведения</t>
  </si>
  <si>
    <t>Строительство, реконструкция  и техническое обслуживание объектов жилищно-коммунальной инфраструктуры</t>
  </si>
  <si>
    <t>Формирование заявок на строительство и реконструкцию объектов коммунальной инфраструктуры за счет средств бюджета Удмуртской Республики для включения в перечень объектов капитального строительства Удмуртской Республики</t>
  </si>
  <si>
    <t>ежегодно</t>
  </si>
  <si>
    <t>Строительство, техническое обслуживание, текущий ремонт и разработка проектной документации сетей газоснабжения</t>
  </si>
  <si>
    <t>Строительство, реконструкция  и капитальный ремонт  объектов коммунальной инфраструктуры</t>
  </si>
  <si>
    <t>Строительство, реконструкция и капитальный ремонт объектов коммунальной инфраструктуры</t>
  </si>
  <si>
    <t>Осуществление отдельных государственных подномочий</t>
  </si>
  <si>
    <t>07.3.01 - 07.3.08</t>
  </si>
  <si>
    <t xml:space="preserve">Прочие мероприятия по благоустройству района </t>
  </si>
  <si>
    <t>Контроль за соблюдением требований муниципальных правовых актов, принятых органами местного самоуправления  в сфере благоустройства</t>
  </si>
  <si>
    <t xml:space="preserve">Выполнение мероприятия </t>
  </si>
  <si>
    <t>Информирование и просвещение населения в сфере экологического состояния территориирайона и благоустройства</t>
  </si>
  <si>
    <t>Формирование сети маршрутов регулярных перевозок автомобильным транспортом общего пользования на территории муниципалдьного образования «Кизнерский район»</t>
  </si>
  <si>
    <t>Администрация муниципального образования  "Кизнерский район"</t>
  </si>
  <si>
    <t xml:space="preserve">по мере необходимости </t>
  </si>
  <si>
    <t>Утвержденние реестра маршрутов регулярных перевозок автомобильным транспортом общего пользования на территории муниципального образования "Кизнерский район". Выдача разрешительной документации на осуществление документации на осуществление регулярных перевозок.</t>
  </si>
  <si>
    <t>Согласование расписания движения автобусов по маршрутам регулярных перевозок.</t>
  </si>
  <si>
    <t xml:space="preserve">по мере необходимости  </t>
  </si>
  <si>
    <t xml:space="preserve">Осуществление перевозок в соответствии с утвержденным расписанием.  Наличие лицензии на перевозку пссажиров. </t>
  </si>
  <si>
    <t>Проектирование, строительство и  реконструкция  автомобильных дорог общего пользования.</t>
  </si>
  <si>
    <t>Администрация МО "Кизнерский район"</t>
  </si>
  <si>
    <t>Проектирование, строительство, реконструкция и капитальный ремонт  автомобильных дорог общего пользования.</t>
  </si>
  <si>
    <t xml:space="preserve">Выполнение работ </t>
  </si>
  <si>
    <t>Осуществление муниципального регулирования в части создания и использования парковок (парковочных мест) на территории муниципального образования «Кизнерский район».</t>
  </si>
  <si>
    <t xml:space="preserve">Выдача специального разрешения на движение по автомобильным дорогам транспортных средств, осуществляющих перевозки  тяжеловесных и (или) крупногабаритных грузов. </t>
  </si>
  <si>
    <t>при поступлении обращения</t>
  </si>
  <si>
    <t>Паспортизации автомобильных дорог местного значения, государственная регистрация прав собственности на автомобильные дороги местного значения, объекты дорожного хозяйства в границах района</t>
  </si>
  <si>
    <t>Планирование деятельности по строительству, реконструкции, капитальному ремонту, ремонту и содержанию автомобильных дорог местного значения, транспортных инженерных сооружений в границах района, по развитию перспективных схем развития автомобильных дорог местного значения и объектов дорожного хозяйства. Принятие правовых актов</t>
  </si>
  <si>
    <t>07.4.01-07.4.11</t>
  </si>
  <si>
    <t>Администрация муниципального образования "Кизнерский район",  Отдел архитектуры и градостроительства Управления архитектуры и градостроительства Администрации муниципального образования "Кизнерский район"</t>
  </si>
  <si>
    <t>Отдел архитектуры и градостроительства Управления архитектуры и градостроительства</t>
  </si>
  <si>
    <t>Управление архитектуры и градостроительства</t>
  </si>
  <si>
    <t xml:space="preserve">Управление селького хозяйства и развития сельких территорий </t>
  </si>
  <si>
    <t xml:space="preserve">Управление сельского хозяйства и развития сельких территорий </t>
  </si>
  <si>
    <t>Управление селького хозяйства и развития сельких территорий;                             Управление архитектуры и градостроительства</t>
  </si>
  <si>
    <t>Администрации муниципального образования "Кизнерский район"; Сельские поселения</t>
  </si>
  <si>
    <t>Управление селького хозяйства и развития сельких территорий          Сельские поселения</t>
  </si>
  <si>
    <t>постоянно</t>
  </si>
  <si>
    <t>Проектирование   нового полигона твердых бытовых отходов</t>
  </si>
  <si>
    <t>Проетная документация на полигон ТБО</t>
  </si>
  <si>
    <t>Капитальный ремонт, ремонт и содержание автомобильных дорог общего пользования мустного значения (дорожный фонд)</t>
  </si>
  <si>
    <t>Строительство и реконструкция автомобильных дорог общего пользования местного значения</t>
  </si>
  <si>
    <t>Капитальный ремонт, ремонт и содержание автомобильных дорог общего пользования местного значения (дорожный фонд)</t>
  </si>
  <si>
    <t>244   540</t>
  </si>
  <si>
    <t>Отдел строительства, ЖКХ, транспорта и связи Администрации муниципального образования "Кизнерский район"</t>
  </si>
  <si>
    <t>0730105400</t>
  </si>
  <si>
    <t>0710100820</t>
  </si>
  <si>
    <t>0720501440 0720505720 0720501430 0720560140 0720562210 07205S0820 07205S1440 07205S5730</t>
  </si>
  <si>
    <t>0720500820</t>
  </si>
  <si>
    <t>414    465</t>
  </si>
  <si>
    <t xml:space="preserve">243 414  244 465 </t>
  </si>
  <si>
    <t xml:space="preserve">Управление сельского хозяйства и развития сельских территорий </t>
  </si>
  <si>
    <t>07301105400</t>
  </si>
  <si>
    <t>Управление сельского хозяйства и развития сельских территорий;                             Управление архитектуры и градостроительства</t>
  </si>
  <si>
    <t xml:space="preserve">07302R5552 07302L5552 </t>
  </si>
  <si>
    <t xml:space="preserve">540         521 </t>
  </si>
  <si>
    <t xml:space="preserve">0740108100  0740108120 0740108350 07401S8100 07401S8120  07401S8350 </t>
  </si>
  <si>
    <t xml:space="preserve">0740401380 0740462510  </t>
  </si>
  <si>
    <t>2021 год</t>
  </si>
  <si>
    <t>Содержание и развитие коммунальной инфраструктуры на 2015-2021 годы</t>
  </si>
  <si>
    <t>Благоустройство и охрана окружающей среды муниципального образования "Кизнерский район" 2015-2021 годы</t>
  </si>
  <si>
    <t>Территориальное развитие (градостроительство и землеустройство) на 2015 - 2021 годы</t>
  </si>
  <si>
    <t>Развитие транспортной системы (организация транспортного обслуживания населения, развитие дорожного хозяйства) на 2015-2021 годы</t>
  </si>
  <si>
    <t>2015-2021 гг.</t>
  </si>
  <si>
    <t>2022 год</t>
  </si>
  <si>
    <t>2023 год</t>
  </si>
  <si>
    <t>2024 год</t>
  </si>
  <si>
    <t>на 2015-2024 годы</t>
  </si>
  <si>
    <t>Территориальное развитие (градостроительство и землеустройство) на 2015-2024 годы</t>
  </si>
  <si>
    <t>Содержание и развитие коммунальной инфраструктуры на 2015-2024 годы</t>
  </si>
  <si>
    <t>Благоустройство и охрана окружающей среды муниципального образования "Кизнерский район" 2015-2024 годы</t>
  </si>
  <si>
    <t>Развитие транспортной системы (организация транспортного обслуживания населения, развитие дорожного хозяйства) в Кизнерском районе на 2015-2024 годы</t>
  </si>
  <si>
    <t>2015-2024 гг.</t>
  </si>
  <si>
    <t>2017-2024 гг.</t>
  </si>
  <si>
    <t>два раза в год, 2015-2024 гг.</t>
  </si>
  <si>
    <t>Благоустройство и охрана окружающей среды муниципального образования "Кизнерский район" на 2015-2024 годы</t>
  </si>
  <si>
    <t xml:space="preserve">Содержание и развитие муниципального хозяйства на 2015 - 2024 годы </t>
  </si>
  <si>
    <t>Территориальное развитие (градостроительство и землеустройство)  на 2015-2024 г.г.</t>
  </si>
  <si>
    <t>Благоустройство и охрана окружающей среды муниципального образования "Кизнерский район"   на 2015-2024 годы</t>
  </si>
  <si>
    <t>Развитие транспортной системы  (организация траспортного обслуживания  населения, развитие дорожного хозяйства) в Кизнерском районе на 2015-2024 годы</t>
  </si>
  <si>
    <t>Содержание и развитие муниципального хозяйства на 2015-2024 годы</t>
  </si>
  <si>
    <t>Территориальное развитие (градостроительство и землеустройство) на 2015 - 2024 годы</t>
  </si>
  <si>
    <t>Развитие транспортной системы (организация транспортного обслуживания населения, развитие дорожного хозяйства) в Кизнерском районе на 2015 - 2024 годы</t>
  </si>
  <si>
    <t>Строительство, реконструкция, капитальный ремонт техническое обслуживание объектов коммунальной инфраструктуры</t>
  </si>
  <si>
    <t>Строительство и реконструкция автомобильных дорог общего пользования местного значения (в том числе проектирование)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</si>
</sst>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.5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.5"/>
      <color indexed="8"/>
      <name val="Times New Roman"/>
      <family val="1"/>
      <charset val="204"/>
    </font>
    <font>
      <sz val="8.5"/>
      <color indexed="8"/>
      <name val="Times New Roman"/>
      <family val="1"/>
      <charset val="204"/>
    </font>
    <font>
      <b/>
      <sz val="8.5"/>
      <color indexed="8"/>
      <name val="Times New Roman"/>
      <family val="1"/>
      <charset val="204"/>
    </font>
    <font>
      <b/>
      <sz val="8.5"/>
      <color indexed="8"/>
      <name val="Calibri"/>
      <family val="2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indexed="62"/>
      <name val="Calibri"/>
      <family val="2"/>
      <charset val="204"/>
    </font>
    <font>
      <sz val="8"/>
      <name val="Calibri"/>
      <family val="2"/>
      <charset val="204"/>
    </font>
    <font>
      <sz val="9"/>
      <color indexed="8"/>
      <name val="Times New Roman"/>
      <family val="1"/>
      <charset val="204"/>
    </font>
    <font>
      <i/>
      <sz val="8.5"/>
      <color indexed="6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7" fillId="0" borderId="0" xfId="0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/>
    <xf numFmtId="0" fontId="8" fillId="0" borderId="0" xfId="0" applyFont="1" applyFill="1"/>
    <xf numFmtId="0" fontId="9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49" fontId="0" fillId="0" borderId="0" xfId="0" applyNumberFormat="1"/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 indent="1"/>
    </xf>
    <xf numFmtId="49" fontId="12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4" fontId="10" fillId="2" borderId="1" xfId="0" applyNumberFormat="1" applyFont="1" applyFill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2" fontId="18" fillId="0" borderId="1" xfId="0" applyNumberFormat="1" applyFont="1" applyBorder="1" applyAlignment="1">
      <alignment vertical="center"/>
    </xf>
    <xf numFmtId="2" fontId="10" fillId="0" borderId="1" xfId="0" applyNumberFormat="1" applyFont="1" applyBorder="1" applyAlignment="1">
      <alignment vertical="center"/>
    </xf>
    <xf numFmtId="49" fontId="7" fillId="0" borderId="0" xfId="0" applyNumberFormat="1" applyFont="1" applyAlignment="1"/>
    <xf numFmtId="0" fontId="19" fillId="0" borderId="0" xfId="0" applyFont="1"/>
    <xf numFmtId="2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3" fillId="0" borderId="0" xfId="0" applyFont="1" applyFill="1" applyAlignment="1"/>
    <xf numFmtId="0" fontId="21" fillId="0" borderId="0" xfId="0" applyFont="1" applyAlignment="1">
      <alignment horizontal="left"/>
    </xf>
    <xf numFmtId="0" fontId="21" fillId="0" borderId="0" xfId="0" applyFont="1"/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4" fontId="12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5" fontId="12" fillId="2" borderId="1" xfId="0" applyNumberFormat="1" applyFont="1" applyFill="1" applyBorder="1" applyAlignment="1">
      <alignment horizontal="right" vertical="center" wrapText="1"/>
    </xf>
    <xf numFmtId="165" fontId="10" fillId="2" borderId="1" xfId="0" applyNumberFormat="1" applyFont="1" applyFill="1" applyBorder="1" applyAlignment="1">
      <alignment horizontal="right" vertical="center" wrapText="1"/>
    </xf>
    <xf numFmtId="165" fontId="10" fillId="2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0" fillId="3" borderId="0" xfId="0" applyFill="1" applyAlignment="1"/>
    <xf numFmtId="0" fontId="7" fillId="3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right" vertical="center"/>
    </xf>
    <xf numFmtId="165" fontId="10" fillId="3" borderId="1" xfId="0" applyNumberFormat="1" applyFont="1" applyFill="1" applyBorder="1" applyAlignment="1">
      <alignment horizontal="right" vertical="center" wrapText="1"/>
    </xf>
    <xf numFmtId="165" fontId="10" fillId="3" borderId="1" xfId="0" applyNumberFormat="1" applyFont="1" applyFill="1" applyBorder="1" applyAlignment="1">
      <alignment horizontal="right" vertical="center"/>
    </xf>
    <xf numFmtId="165" fontId="12" fillId="3" borderId="1" xfId="0" applyNumberFormat="1" applyFont="1" applyFill="1" applyBorder="1" applyAlignment="1">
      <alignment horizontal="right" vertical="center" wrapText="1"/>
    </xf>
    <xf numFmtId="4" fontId="12" fillId="3" borderId="1" xfId="0" applyNumberFormat="1" applyFont="1" applyFill="1" applyBorder="1" applyAlignment="1">
      <alignment horizontal="right" vertical="center"/>
    </xf>
    <xf numFmtId="0" fontId="0" fillId="3" borderId="0" xfId="0" applyFill="1"/>
    <xf numFmtId="0" fontId="10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4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" fillId="3" borderId="0" xfId="0" applyFont="1" applyFill="1" applyAlignment="1"/>
    <xf numFmtId="0" fontId="5" fillId="3" borderId="0" xfId="0" applyFont="1" applyFill="1" applyAlignment="1"/>
    <xf numFmtId="0" fontId="2" fillId="3" borderId="0" xfId="0" applyFont="1" applyFill="1" applyAlignment="1">
      <alignment horizontal="center"/>
    </xf>
    <xf numFmtId="4" fontId="12" fillId="3" borderId="1" xfId="0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0" fillId="0" borderId="1" xfId="0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49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Alignment="1"/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17" fillId="0" borderId="0" xfId="0" applyFont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86;&#1073;&#1088;&#1086;&#1074;/Downloads/&#1087;&#1088;&#1086;&#1075;&#1088;&#1072;&#1084;&#1084;&#1072;%20&#1087;&#1086;%20&#1101;&#1082;&#1086;&#1083;&#1086;&#1075;&#1080;&#1080;/&#1087;&#1088;&#1080;&#1083;&#1086;&#1078;&#1077;&#1085;&#1080;&#1077;%20&#1082;%20&#1087;&#1088;&#1086;&#1075;&#1088;&#1072;&#1084;&#108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zoomScale="110" zoomScaleNormal="110" workbookViewId="0">
      <selection activeCell="Q37" sqref="A1:Q37"/>
    </sheetView>
  </sheetViews>
  <sheetFormatPr defaultRowHeight="15" x14ac:dyDescent="0.25"/>
  <cols>
    <col min="1" max="1" width="4.7109375" customWidth="1"/>
    <col min="2" max="2" width="4.5703125" customWidth="1"/>
    <col min="3" max="3" width="3.42578125" customWidth="1"/>
    <col min="4" max="4" width="37" customWidth="1"/>
    <col min="5" max="5" width="10.5703125" customWidth="1"/>
    <col min="6" max="9" width="10.7109375" customWidth="1"/>
    <col min="10" max="10" width="10.7109375" style="97" customWidth="1"/>
    <col min="11" max="14" width="10.7109375" customWidth="1"/>
  </cols>
  <sheetData>
    <row r="1" spans="1:17" ht="14.1" customHeight="1" x14ac:dyDescent="0.25">
      <c r="A1" s="2"/>
      <c r="B1" s="8"/>
      <c r="C1" s="8"/>
      <c r="D1" s="8"/>
      <c r="E1" s="8"/>
      <c r="F1" s="8"/>
      <c r="G1" s="8"/>
      <c r="H1" s="8"/>
      <c r="I1" s="8"/>
      <c r="J1" s="131" t="s">
        <v>2</v>
      </c>
      <c r="K1" s="131"/>
      <c r="L1" s="131"/>
      <c r="M1" s="131"/>
      <c r="N1" s="131"/>
    </row>
    <row r="2" spans="1:17" ht="14.1" customHeight="1" x14ac:dyDescent="0.25">
      <c r="A2" s="2"/>
      <c r="B2" s="8"/>
      <c r="C2" s="8"/>
      <c r="D2" s="8"/>
      <c r="E2" s="8"/>
      <c r="F2" s="8"/>
      <c r="G2" s="8"/>
      <c r="H2" s="8"/>
      <c r="I2" s="8"/>
      <c r="J2" s="131" t="s">
        <v>39</v>
      </c>
      <c r="K2" s="131"/>
      <c r="L2" s="131"/>
      <c r="M2" s="131"/>
      <c r="N2" s="131"/>
    </row>
    <row r="3" spans="1:17" ht="14.1" customHeight="1" x14ac:dyDescent="0.25">
      <c r="A3" s="2"/>
      <c r="B3" s="8"/>
      <c r="C3" s="8"/>
      <c r="D3" s="8"/>
      <c r="E3" s="8"/>
      <c r="F3" s="8"/>
      <c r="G3" s="8"/>
      <c r="H3" s="8"/>
      <c r="I3" s="8"/>
      <c r="J3" s="135" t="s">
        <v>118</v>
      </c>
      <c r="K3" s="135"/>
      <c r="L3" s="135"/>
      <c r="M3" s="135"/>
      <c r="N3" s="135"/>
    </row>
    <row r="4" spans="1:17" ht="14.1" customHeight="1" x14ac:dyDescent="0.25">
      <c r="A4" s="2"/>
      <c r="B4" s="8"/>
      <c r="C4" s="8"/>
      <c r="D4" s="8"/>
      <c r="E4" s="8"/>
      <c r="F4" s="8"/>
      <c r="G4" s="8"/>
      <c r="H4" s="8"/>
      <c r="I4" s="8"/>
      <c r="J4" s="88" t="s">
        <v>123</v>
      </c>
      <c r="K4" s="1"/>
      <c r="L4" s="1"/>
      <c r="M4" s="1"/>
      <c r="N4" s="1"/>
    </row>
    <row r="5" spans="1:17" ht="14.1" customHeight="1" x14ac:dyDescent="0.25">
      <c r="A5" s="2"/>
      <c r="B5" s="8"/>
      <c r="C5" s="8"/>
      <c r="D5" s="8"/>
      <c r="E5" s="8"/>
      <c r="F5" s="8"/>
      <c r="G5" s="8"/>
      <c r="H5" s="8"/>
      <c r="I5" s="8"/>
      <c r="J5" s="88" t="s">
        <v>277</v>
      </c>
      <c r="K5" s="1"/>
      <c r="L5" s="1"/>
      <c r="M5" s="1"/>
      <c r="N5" s="1"/>
    </row>
    <row r="6" spans="1:17" ht="14.1" customHeight="1" x14ac:dyDescent="0.25">
      <c r="A6" s="2"/>
      <c r="B6" s="8"/>
      <c r="C6" s="8"/>
      <c r="D6" s="8"/>
      <c r="E6" s="8"/>
      <c r="F6" s="8"/>
      <c r="G6" s="8"/>
      <c r="H6" s="8"/>
      <c r="I6" s="8"/>
      <c r="J6" s="99"/>
      <c r="K6" s="8"/>
      <c r="L6" s="8"/>
      <c r="M6" s="8"/>
      <c r="N6" s="8"/>
    </row>
    <row r="7" spans="1:17" ht="14.1" customHeight="1" x14ac:dyDescent="0.25">
      <c r="A7" s="2"/>
      <c r="B7" s="132" t="s">
        <v>40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</row>
    <row r="8" spans="1:17" ht="14.1" customHeight="1" x14ac:dyDescent="0.25">
      <c r="A8" s="2"/>
      <c r="B8" s="3"/>
      <c r="C8" s="3"/>
      <c r="D8" s="3"/>
      <c r="E8" s="3"/>
      <c r="F8" s="3"/>
      <c r="G8" s="3"/>
      <c r="H8" s="3"/>
      <c r="I8" s="3"/>
      <c r="J8" s="100"/>
      <c r="K8" s="3"/>
      <c r="L8" s="3"/>
      <c r="M8" s="3"/>
      <c r="N8" s="3"/>
    </row>
    <row r="9" spans="1:17" ht="26.25" customHeight="1" x14ac:dyDescent="0.25">
      <c r="A9" s="133" t="s">
        <v>21</v>
      </c>
      <c r="B9" s="133"/>
      <c r="C9" s="134" t="s">
        <v>0</v>
      </c>
      <c r="D9" s="134" t="s">
        <v>3</v>
      </c>
      <c r="E9" s="134" t="s">
        <v>1</v>
      </c>
      <c r="F9" s="134" t="s">
        <v>7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</row>
    <row r="10" spans="1:17" x14ac:dyDescent="0.25">
      <c r="A10" s="133"/>
      <c r="B10" s="133"/>
      <c r="C10" s="134"/>
      <c r="D10" s="134"/>
      <c r="E10" s="134"/>
      <c r="F10" s="15" t="s">
        <v>56</v>
      </c>
      <c r="G10" s="15" t="s">
        <v>57</v>
      </c>
      <c r="H10" s="15" t="s">
        <v>58</v>
      </c>
      <c r="I10" s="15" t="s">
        <v>59</v>
      </c>
      <c r="J10" s="89" t="s">
        <v>60</v>
      </c>
      <c r="K10" s="15" t="s">
        <v>61</v>
      </c>
      <c r="L10" s="15" t="s">
        <v>62</v>
      </c>
      <c r="M10" s="111" t="s">
        <v>120</v>
      </c>
      <c r="N10" s="15" t="s">
        <v>268</v>
      </c>
      <c r="O10" s="117" t="s">
        <v>274</v>
      </c>
      <c r="P10" s="117" t="s">
        <v>275</v>
      </c>
      <c r="Q10" s="117" t="s">
        <v>276</v>
      </c>
    </row>
    <row r="11" spans="1:17" x14ac:dyDescent="0.25">
      <c r="A11" s="16" t="s">
        <v>45</v>
      </c>
      <c r="B11" s="16" t="s">
        <v>22</v>
      </c>
      <c r="C11" s="134"/>
      <c r="D11" s="134"/>
      <c r="E11" s="134"/>
      <c r="F11" s="15" t="s">
        <v>4</v>
      </c>
      <c r="G11" s="15" t="s">
        <v>5</v>
      </c>
      <c r="H11" s="15" t="s">
        <v>6</v>
      </c>
      <c r="I11" s="15" t="s">
        <v>6</v>
      </c>
      <c r="J11" s="89" t="s">
        <v>6</v>
      </c>
      <c r="K11" s="15" t="s">
        <v>6</v>
      </c>
      <c r="L11" s="15" t="s">
        <v>6</v>
      </c>
      <c r="M11" s="111" t="s">
        <v>6</v>
      </c>
      <c r="N11" s="15" t="s">
        <v>6</v>
      </c>
      <c r="O11" s="117" t="s">
        <v>6</v>
      </c>
      <c r="P11" s="117" t="s">
        <v>6</v>
      </c>
      <c r="Q11" s="117" t="s">
        <v>6</v>
      </c>
    </row>
    <row r="12" spans="1:17" x14ac:dyDescent="0.25">
      <c r="A12" s="31" t="s">
        <v>69</v>
      </c>
      <c r="B12" s="31">
        <v>1</v>
      </c>
      <c r="C12" s="31"/>
      <c r="D12" s="128" t="s">
        <v>278</v>
      </c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30"/>
    </row>
    <row r="13" spans="1:17" s="44" customFormat="1" ht="30.75" customHeight="1" x14ac:dyDescent="0.25">
      <c r="A13" s="32" t="s">
        <v>69</v>
      </c>
      <c r="B13" s="32">
        <v>1</v>
      </c>
      <c r="C13" s="32">
        <v>1</v>
      </c>
      <c r="D13" s="68" t="s">
        <v>165</v>
      </c>
      <c r="E13" s="69"/>
      <c r="F13" s="69" t="s">
        <v>80</v>
      </c>
      <c r="G13" s="69" t="s">
        <v>80</v>
      </c>
      <c r="H13" s="69" t="s">
        <v>80</v>
      </c>
      <c r="I13" s="69" t="s">
        <v>80</v>
      </c>
      <c r="J13" s="101" t="s">
        <v>80</v>
      </c>
      <c r="K13" s="69" t="s">
        <v>80</v>
      </c>
      <c r="L13" s="69" t="s">
        <v>80</v>
      </c>
      <c r="M13" s="112" t="s">
        <v>80</v>
      </c>
      <c r="N13" s="69" t="s">
        <v>80</v>
      </c>
      <c r="O13" s="119" t="s">
        <v>80</v>
      </c>
      <c r="P13" s="119" t="s">
        <v>80</v>
      </c>
      <c r="Q13" s="119" t="s">
        <v>80</v>
      </c>
    </row>
    <row r="14" spans="1:17" s="44" customFormat="1" ht="47.25" customHeight="1" x14ac:dyDescent="0.25">
      <c r="A14" s="32" t="s">
        <v>69</v>
      </c>
      <c r="B14" s="32">
        <v>1</v>
      </c>
      <c r="C14" s="32">
        <v>2</v>
      </c>
      <c r="D14" s="68" t="s">
        <v>166</v>
      </c>
      <c r="E14" s="69" t="s">
        <v>81</v>
      </c>
      <c r="F14" s="69">
        <v>19.43</v>
      </c>
      <c r="G14" s="69">
        <v>19.59</v>
      </c>
      <c r="H14" s="69">
        <v>20.309999999999999</v>
      </c>
      <c r="I14" s="69">
        <v>20.73</v>
      </c>
      <c r="J14" s="101">
        <v>21.18</v>
      </c>
      <c r="K14" s="69">
        <v>21.68</v>
      </c>
      <c r="L14" s="69">
        <v>22.23</v>
      </c>
      <c r="M14" s="112">
        <v>22.83</v>
      </c>
      <c r="N14" s="69">
        <v>22.83</v>
      </c>
      <c r="O14" s="119">
        <v>22.83</v>
      </c>
      <c r="P14" s="119">
        <v>22.83</v>
      </c>
      <c r="Q14" s="119">
        <v>22.83</v>
      </c>
    </row>
    <row r="15" spans="1:17" s="44" customFormat="1" ht="37.5" customHeight="1" x14ac:dyDescent="0.25">
      <c r="A15" s="32" t="s">
        <v>69</v>
      </c>
      <c r="B15" s="32">
        <v>1</v>
      </c>
      <c r="C15" s="32">
        <v>3</v>
      </c>
      <c r="D15" s="68" t="s">
        <v>167</v>
      </c>
      <c r="E15" s="69" t="s">
        <v>168</v>
      </c>
      <c r="F15" s="69">
        <v>0.32</v>
      </c>
      <c r="G15" s="69">
        <v>0.32</v>
      </c>
      <c r="H15" s="69">
        <v>0.36</v>
      </c>
      <c r="I15" s="69">
        <v>0.41</v>
      </c>
      <c r="J15" s="101">
        <v>0.45</v>
      </c>
      <c r="K15" s="69">
        <v>0.49</v>
      </c>
      <c r="L15" s="69">
        <v>0.55000000000000004</v>
      </c>
      <c r="M15" s="112">
        <v>0.6</v>
      </c>
      <c r="N15" s="69">
        <v>0.6</v>
      </c>
      <c r="O15" s="119">
        <v>0.6</v>
      </c>
      <c r="P15" s="119">
        <v>0.6</v>
      </c>
      <c r="Q15" s="119">
        <v>0.6</v>
      </c>
    </row>
    <row r="16" spans="1:17" s="44" customFormat="1" ht="27" customHeight="1" x14ac:dyDescent="0.25">
      <c r="A16" s="32" t="s">
        <v>69</v>
      </c>
      <c r="B16" s="32" t="s">
        <v>126</v>
      </c>
      <c r="C16" s="32" t="s">
        <v>127</v>
      </c>
      <c r="D16" s="68" t="s">
        <v>169</v>
      </c>
      <c r="E16" s="69" t="s">
        <v>168</v>
      </c>
      <c r="F16" s="48">
        <v>6172</v>
      </c>
      <c r="G16" s="69">
        <v>6200</v>
      </c>
      <c r="H16" s="49">
        <v>6300</v>
      </c>
      <c r="I16" s="49">
        <v>6400</v>
      </c>
      <c r="J16" s="101">
        <v>6500</v>
      </c>
      <c r="K16" s="69">
        <v>6600</v>
      </c>
      <c r="L16" s="69">
        <v>6650</v>
      </c>
      <c r="M16" s="112">
        <v>6700</v>
      </c>
      <c r="N16" s="69">
        <v>6700</v>
      </c>
      <c r="O16" s="119">
        <v>6700</v>
      </c>
      <c r="P16" s="119">
        <v>6700</v>
      </c>
      <c r="Q16" s="119">
        <v>6700</v>
      </c>
    </row>
    <row r="17" spans="1:17" x14ac:dyDescent="0.25">
      <c r="A17" s="31" t="s">
        <v>69</v>
      </c>
      <c r="B17" s="31" t="s">
        <v>10</v>
      </c>
      <c r="C17" s="31"/>
      <c r="D17" s="128" t="s">
        <v>279</v>
      </c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30"/>
    </row>
    <row r="18" spans="1:17" x14ac:dyDescent="0.25">
      <c r="A18" s="32" t="s">
        <v>69</v>
      </c>
      <c r="B18" s="32">
        <v>2</v>
      </c>
      <c r="C18" s="32">
        <v>1</v>
      </c>
      <c r="D18" s="58" t="s">
        <v>189</v>
      </c>
      <c r="E18" s="16" t="s">
        <v>65</v>
      </c>
      <c r="F18" s="16">
        <v>70</v>
      </c>
      <c r="G18" s="16">
        <v>40</v>
      </c>
      <c r="H18" s="16">
        <v>40</v>
      </c>
      <c r="I18" s="16">
        <v>35</v>
      </c>
      <c r="J18" s="101">
        <v>33</v>
      </c>
      <c r="K18" s="16">
        <v>30</v>
      </c>
      <c r="L18" s="16">
        <v>30</v>
      </c>
      <c r="M18" s="112">
        <v>30</v>
      </c>
      <c r="N18" s="16">
        <v>30</v>
      </c>
      <c r="O18" s="119">
        <v>30</v>
      </c>
      <c r="P18" s="119">
        <v>30</v>
      </c>
      <c r="Q18" s="119">
        <v>30</v>
      </c>
    </row>
    <row r="19" spans="1:17" ht="25.5" customHeight="1" x14ac:dyDescent="0.25">
      <c r="A19" s="32" t="s">
        <v>69</v>
      </c>
      <c r="B19" s="32">
        <v>2</v>
      </c>
      <c r="C19" s="32">
        <v>2</v>
      </c>
      <c r="D19" s="13" t="s">
        <v>82</v>
      </c>
      <c r="E19" s="16" t="s">
        <v>76</v>
      </c>
      <c r="F19" s="16">
        <v>14</v>
      </c>
      <c r="G19" s="16">
        <v>11</v>
      </c>
      <c r="H19" s="16">
        <v>9</v>
      </c>
      <c r="I19" s="16">
        <v>7</v>
      </c>
      <c r="J19" s="101">
        <v>6</v>
      </c>
      <c r="K19" s="16">
        <v>4</v>
      </c>
      <c r="L19" s="16">
        <v>4</v>
      </c>
      <c r="M19" s="112">
        <v>4</v>
      </c>
      <c r="N19" s="16">
        <v>4</v>
      </c>
      <c r="O19" s="119">
        <v>4</v>
      </c>
      <c r="P19" s="119">
        <v>4</v>
      </c>
      <c r="Q19" s="119">
        <v>4</v>
      </c>
    </row>
    <row r="20" spans="1:17" ht="26.25" customHeight="1" x14ac:dyDescent="0.25">
      <c r="A20" s="32" t="s">
        <v>69</v>
      </c>
      <c r="B20" s="32">
        <v>2</v>
      </c>
      <c r="C20" s="32">
        <v>3</v>
      </c>
      <c r="D20" s="13" t="s">
        <v>83</v>
      </c>
      <c r="E20" s="16" t="s">
        <v>65</v>
      </c>
      <c r="F20" s="16">
        <v>60</v>
      </c>
      <c r="G20" s="16">
        <v>30</v>
      </c>
      <c r="H20" s="16">
        <v>30</v>
      </c>
      <c r="I20" s="16">
        <v>30</v>
      </c>
      <c r="J20" s="101">
        <v>30</v>
      </c>
      <c r="K20" s="16">
        <v>30</v>
      </c>
      <c r="L20" s="16">
        <v>30</v>
      </c>
      <c r="M20" s="112">
        <v>30</v>
      </c>
      <c r="N20" s="16">
        <v>30</v>
      </c>
      <c r="O20" s="119">
        <v>30</v>
      </c>
      <c r="P20" s="119">
        <v>30</v>
      </c>
      <c r="Q20" s="119">
        <v>30</v>
      </c>
    </row>
    <row r="21" spans="1:17" ht="22.5" x14ac:dyDescent="0.25">
      <c r="A21" s="32" t="s">
        <v>69</v>
      </c>
      <c r="B21" s="32">
        <v>2</v>
      </c>
      <c r="C21" s="32">
        <v>4</v>
      </c>
      <c r="D21" s="13" t="s">
        <v>84</v>
      </c>
      <c r="E21" s="16" t="s">
        <v>76</v>
      </c>
      <c r="F21" s="16">
        <v>24</v>
      </c>
      <c r="G21" s="16">
        <v>9</v>
      </c>
      <c r="H21" s="16">
        <v>7</v>
      </c>
      <c r="I21" s="16">
        <v>6</v>
      </c>
      <c r="J21" s="101">
        <v>6</v>
      </c>
      <c r="K21" s="16">
        <v>6</v>
      </c>
      <c r="L21" s="16">
        <v>5</v>
      </c>
      <c r="M21" s="112">
        <v>5</v>
      </c>
      <c r="N21" s="16">
        <v>5</v>
      </c>
      <c r="O21" s="119">
        <v>5</v>
      </c>
      <c r="P21" s="119">
        <v>5</v>
      </c>
      <c r="Q21" s="119">
        <v>5</v>
      </c>
    </row>
    <row r="22" spans="1:17" ht="33.75" x14ac:dyDescent="0.25">
      <c r="A22" s="32" t="s">
        <v>69</v>
      </c>
      <c r="B22" s="32">
        <v>2</v>
      </c>
      <c r="C22" s="32">
        <v>5</v>
      </c>
      <c r="D22" s="13" t="s">
        <v>85</v>
      </c>
      <c r="E22" s="16" t="s">
        <v>76</v>
      </c>
      <c r="F22" s="16">
        <v>32</v>
      </c>
      <c r="G22" s="16">
        <v>12</v>
      </c>
      <c r="H22" s="16">
        <v>8</v>
      </c>
      <c r="I22" s="16">
        <v>6</v>
      </c>
      <c r="J22" s="101">
        <v>6</v>
      </c>
      <c r="K22" s="16">
        <v>6</v>
      </c>
      <c r="L22" s="16">
        <v>6</v>
      </c>
      <c r="M22" s="112">
        <v>6</v>
      </c>
      <c r="N22" s="16">
        <v>6</v>
      </c>
      <c r="O22" s="119">
        <v>6</v>
      </c>
      <c r="P22" s="119">
        <v>6</v>
      </c>
      <c r="Q22" s="119">
        <v>6</v>
      </c>
    </row>
    <row r="23" spans="1:17" x14ac:dyDescent="0.25">
      <c r="A23" s="32" t="s">
        <v>69</v>
      </c>
      <c r="B23" s="32">
        <v>2</v>
      </c>
      <c r="C23" s="32">
        <v>6</v>
      </c>
      <c r="D23" s="13" t="s">
        <v>86</v>
      </c>
      <c r="E23" s="16" t="s">
        <v>65</v>
      </c>
      <c r="F23" s="16">
        <v>80</v>
      </c>
      <c r="G23" s="16">
        <v>50</v>
      </c>
      <c r="H23" s="16">
        <v>45</v>
      </c>
      <c r="I23" s="16">
        <v>45</v>
      </c>
      <c r="J23" s="101">
        <v>43</v>
      </c>
      <c r="K23" s="16">
        <v>40</v>
      </c>
      <c r="L23" s="16">
        <v>40</v>
      </c>
      <c r="M23" s="112">
        <v>40</v>
      </c>
      <c r="N23" s="16">
        <v>40</v>
      </c>
      <c r="O23" s="119">
        <v>40</v>
      </c>
      <c r="P23" s="119">
        <v>40</v>
      </c>
      <c r="Q23" s="119">
        <v>40</v>
      </c>
    </row>
    <row r="24" spans="1:17" ht="22.5" x14ac:dyDescent="0.25">
      <c r="A24" s="32" t="s">
        <v>69</v>
      </c>
      <c r="B24" s="32">
        <v>2</v>
      </c>
      <c r="C24" s="32">
        <v>7</v>
      </c>
      <c r="D24" s="13" t="s">
        <v>87</v>
      </c>
      <c r="E24" s="16" t="s">
        <v>76</v>
      </c>
      <c r="F24" s="16">
        <v>10</v>
      </c>
      <c r="G24" s="16">
        <v>4</v>
      </c>
      <c r="H24" s="16">
        <v>4</v>
      </c>
      <c r="I24" s="16">
        <v>4</v>
      </c>
      <c r="J24" s="101">
        <v>4</v>
      </c>
      <c r="K24" s="16">
        <v>4</v>
      </c>
      <c r="L24" s="16">
        <v>4</v>
      </c>
      <c r="M24" s="112">
        <v>4</v>
      </c>
      <c r="N24" s="16">
        <v>4</v>
      </c>
      <c r="O24" s="119">
        <v>4</v>
      </c>
      <c r="P24" s="119">
        <v>4</v>
      </c>
      <c r="Q24" s="119">
        <v>4</v>
      </c>
    </row>
    <row r="25" spans="1:17" ht="27" customHeight="1" x14ac:dyDescent="0.25">
      <c r="A25" s="32" t="s">
        <v>69</v>
      </c>
      <c r="B25" s="32">
        <v>2</v>
      </c>
      <c r="C25" s="32">
        <v>8</v>
      </c>
      <c r="D25" s="13" t="s">
        <v>88</v>
      </c>
      <c r="E25" s="16" t="s">
        <v>76</v>
      </c>
      <c r="F25" s="16">
        <v>2</v>
      </c>
      <c r="G25" s="16">
        <v>2</v>
      </c>
      <c r="H25" s="16">
        <v>2</v>
      </c>
      <c r="I25" s="16">
        <v>2</v>
      </c>
      <c r="J25" s="101">
        <v>1</v>
      </c>
      <c r="K25" s="16">
        <v>1</v>
      </c>
      <c r="L25" s="16">
        <v>1</v>
      </c>
      <c r="M25" s="112">
        <v>1</v>
      </c>
      <c r="N25" s="16">
        <v>1</v>
      </c>
      <c r="O25" s="119">
        <v>1</v>
      </c>
      <c r="P25" s="119">
        <v>1</v>
      </c>
      <c r="Q25" s="119">
        <v>1</v>
      </c>
    </row>
    <row r="26" spans="1:17" ht="34.5" customHeight="1" x14ac:dyDescent="0.25">
      <c r="A26" s="32" t="s">
        <v>69</v>
      </c>
      <c r="B26" s="32">
        <v>2</v>
      </c>
      <c r="C26" s="32">
        <v>9</v>
      </c>
      <c r="D26" s="13" t="s">
        <v>89</v>
      </c>
      <c r="E26" s="16" t="s">
        <v>65</v>
      </c>
      <c r="F26" s="16">
        <v>90</v>
      </c>
      <c r="G26" s="16">
        <v>85</v>
      </c>
      <c r="H26" s="16">
        <v>80</v>
      </c>
      <c r="I26" s="16">
        <v>80</v>
      </c>
      <c r="J26" s="101">
        <v>70</v>
      </c>
      <c r="K26" s="16">
        <v>65</v>
      </c>
      <c r="L26" s="16">
        <v>60</v>
      </c>
      <c r="M26" s="112">
        <v>55</v>
      </c>
      <c r="N26" s="16">
        <v>55</v>
      </c>
      <c r="O26" s="119">
        <v>55</v>
      </c>
      <c r="P26" s="119">
        <v>55</v>
      </c>
      <c r="Q26" s="119">
        <v>55</v>
      </c>
    </row>
    <row r="27" spans="1:17" x14ac:dyDescent="0.25">
      <c r="A27" s="31" t="s">
        <v>69</v>
      </c>
      <c r="B27" s="31" t="s">
        <v>64</v>
      </c>
      <c r="C27" s="31"/>
      <c r="D27" s="128" t="s">
        <v>280</v>
      </c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30"/>
    </row>
    <row r="28" spans="1:17" ht="22.5" x14ac:dyDescent="0.25">
      <c r="A28" s="32" t="s">
        <v>69</v>
      </c>
      <c r="B28" s="32" t="s">
        <v>64</v>
      </c>
      <c r="C28" s="32">
        <v>1</v>
      </c>
      <c r="D28" s="68" t="s">
        <v>90</v>
      </c>
      <c r="E28" s="69" t="s">
        <v>76</v>
      </c>
      <c r="F28" s="69">
        <v>2</v>
      </c>
      <c r="G28" s="69">
        <v>2</v>
      </c>
      <c r="H28" s="69">
        <v>2</v>
      </c>
      <c r="I28" s="69">
        <v>2</v>
      </c>
      <c r="J28" s="101">
        <v>4</v>
      </c>
      <c r="K28" s="69">
        <v>6</v>
      </c>
      <c r="L28" s="69">
        <v>6</v>
      </c>
      <c r="M28" s="112">
        <v>6</v>
      </c>
      <c r="N28" s="69">
        <v>6</v>
      </c>
      <c r="O28" s="119">
        <v>6</v>
      </c>
      <c r="P28" s="119">
        <v>6</v>
      </c>
      <c r="Q28" s="119">
        <v>6</v>
      </c>
    </row>
    <row r="29" spans="1:17" ht="56.25" x14ac:dyDescent="0.25">
      <c r="A29" s="32" t="s">
        <v>69</v>
      </c>
      <c r="B29" s="32" t="s">
        <v>64</v>
      </c>
      <c r="C29" s="57" t="s">
        <v>10</v>
      </c>
      <c r="D29" s="68" t="s">
        <v>150</v>
      </c>
      <c r="E29" s="69" t="s">
        <v>65</v>
      </c>
      <c r="F29" s="69">
        <v>75</v>
      </c>
      <c r="G29" s="69">
        <v>75</v>
      </c>
      <c r="H29" s="69">
        <v>75</v>
      </c>
      <c r="I29" s="69">
        <v>75</v>
      </c>
      <c r="J29" s="101">
        <v>75</v>
      </c>
      <c r="K29" s="69">
        <v>75</v>
      </c>
      <c r="L29" s="69">
        <v>75</v>
      </c>
      <c r="M29" s="112">
        <v>75</v>
      </c>
      <c r="N29" s="69">
        <v>75</v>
      </c>
      <c r="O29" s="119">
        <v>75</v>
      </c>
      <c r="P29" s="119">
        <v>75</v>
      </c>
      <c r="Q29" s="119">
        <v>75</v>
      </c>
    </row>
    <row r="30" spans="1:17" ht="22.5" x14ac:dyDescent="0.25">
      <c r="A30" s="32" t="s">
        <v>69</v>
      </c>
      <c r="B30" s="32" t="s">
        <v>64</v>
      </c>
      <c r="C30" s="57" t="s">
        <v>64</v>
      </c>
      <c r="D30" s="68" t="s">
        <v>74</v>
      </c>
      <c r="E30" s="69" t="s">
        <v>77</v>
      </c>
      <c r="F30" s="69">
        <v>15</v>
      </c>
      <c r="G30" s="69">
        <v>20</v>
      </c>
      <c r="H30" s="69">
        <v>30</v>
      </c>
      <c r="I30" s="69">
        <v>35</v>
      </c>
      <c r="J30" s="101">
        <v>45</v>
      </c>
      <c r="K30" s="69">
        <v>50</v>
      </c>
      <c r="L30" s="69">
        <v>55</v>
      </c>
      <c r="M30" s="112">
        <v>60</v>
      </c>
      <c r="N30" s="69">
        <v>60</v>
      </c>
      <c r="O30" s="119">
        <v>60</v>
      </c>
      <c r="P30" s="119">
        <v>60</v>
      </c>
      <c r="Q30" s="119">
        <v>60</v>
      </c>
    </row>
    <row r="31" spans="1:17" ht="33.75" x14ac:dyDescent="0.25">
      <c r="A31" s="32" t="s">
        <v>69</v>
      </c>
      <c r="B31" s="32" t="s">
        <v>64</v>
      </c>
      <c r="C31" s="57" t="s">
        <v>127</v>
      </c>
      <c r="D31" s="68" t="s">
        <v>75</v>
      </c>
      <c r="E31" s="69" t="s">
        <v>65</v>
      </c>
      <c r="F31" s="69">
        <v>70</v>
      </c>
      <c r="G31" s="69">
        <v>70</v>
      </c>
      <c r="H31" s="69">
        <v>75</v>
      </c>
      <c r="I31" s="69">
        <v>75</v>
      </c>
      <c r="J31" s="101">
        <v>80</v>
      </c>
      <c r="K31" s="69">
        <v>85</v>
      </c>
      <c r="L31" s="69">
        <v>85</v>
      </c>
      <c r="M31" s="112">
        <v>85</v>
      </c>
      <c r="N31" s="69">
        <v>85</v>
      </c>
      <c r="O31" s="119">
        <v>85</v>
      </c>
      <c r="P31" s="119">
        <v>85</v>
      </c>
      <c r="Q31" s="119">
        <v>85</v>
      </c>
    </row>
    <row r="32" spans="1:17" x14ac:dyDescent="0.25">
      <c r="A32" s="31" t="s">
        <v>69</v>
      </c>
      <c r="B32" s="31" t="s">
        <v>127</v>
      </c>
      <c r="C32" s="31"/>
      <c r="D32" s="128" t="s">
        <v>281</v>
      </c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30"/>
    </row>
    <row r="33" spans="1:17" ht="78.75" customHeight="1" x14ac:dyDescent="0.25">
      <c r="A33" s="32" t="s">
        <v>69</v>
      </c>
      <c r="B33" s="32" t="s">
        <v>127</v>
      </c>
      <c r="C33" s="32">
        <v>1</v>
      </c>
      <c r="D33" s="19" t="s">
        <v>151</v>
      </c>
      <c r="E33" s="16" t="s">
        <v>65</v>
      </c>
      <c r="F33" s="45">
        <v>4.08</v>
      </c>
      <c r="G33" s="46">
        <v>3.63</v>
      </c>
      <c r="H33" s="16">
        <v>3.23</v>
      </c>
      <c r="I33" s="16">
        <v>2.88</v>
      </c>
      <c r="J33" s="101">
        <v>2.36</v>
      </c>
      <c r="K33" s="16">
        <v>1.96</v>
      </c>
      <c r="L33" s="16">
        <v>1.64</v>
      </c>
      <c r="M33" s="112">
        <v>1.25</v>
      </c>
      <c r="N33" s="16">
        <v>1.25</v>
      </c>
      <c r="O33" s="119">
        <v>1.25</v>
      </c>
      <c r="P33" s="119">
        <v>1.25</v>
      </c>
      <c r="Q33" s="119">
        <v>1.25</v>
      </c>
    </row>
    <row r="34" spans="1:17" ht="67.5" customHeight="1" x14ac:dyDescent="0.25">
      <c r="A34" s="32" t="s">
        <v>69</v>
      </c>
      <c r="B34" s="32" t="s">
        <v>127</v>
      </c>
      <c r="C34" s="32">
        <v>2</v>
      </c>
      <c r="D34" s="19" t="s">
        <v>152</v>
      </c>
      <c r="E34" s="16" t="s">
        <v>65</v>
      </c>
      <c r="F34" s="16">
        <v>87.7</v>
      </c>
      <c r="G34" s="16">
        <v>84.69</v>
      </c>
      <c r="H34" s="16">
        <v>82.4</v>
      </c>
      <c r="I34" s="16">
        <v>79.5</v>
      </c>
      <c r="J34" s="101">
        <v>75</v>
      </c>
      <c r="K34" s="16">
        <v>72.25</v>
      </c>
      <c r="L34" s="16">
        <v>67.88</v>
      </c>
      <c r="M34" s="112">
        <v>63.4</v>
      </c>
      <c r="N34" s="16">
        <v>63.4</v>
      </c>
      <c r="O34" s="119">
        <v>63.4</v>
      </c>
      <c r="P34" s="119">
        <v>63.4</v>
      </c>
      <c r="Q34" s="119">
        <v>63.4</v>
      </c>
    </row>
    <row r="35" spans="1:17" ht="34.5" customHeight="1" x14ac:dyDescent="0.25">
      <c r="A35" s="32" t="s">
        <v>69</v>
      </c>
      <c r="B35" s="32" t="s">
        <v>127</v>
      </c>
      <c r="C35" s="32">
        <v>3</v>
      </c>
      <c r="D35" s="19" t="s">
        <v>153</v>
      </c>
      <c r="E35" s="16" t="s">
        <v>77</v>
      </c>
      <c r="F35" s="20">
        <v>3.552</v>
      </c>
      <c r="G35" s="20">
        <v>4.3929999999999998</v>
      </c>
      <c r="H35" s="20">
        <v>3.3650000000000002</v>
      </c>
      <c r="I35" s="20">
        <v>4.2</v>
      </c>
      <c r="J35" s="102">
        <v>0</v>
      </c>
      <c r="K35" s="20">
        <v>4</v>
      </c>
      <c r="L35" s="20">
        <v>4</v>
      </c>
      <c r="M35" s="20">
        <v>4</v>
      </c>
      <c r="N35" s="20">
        <v>4</v>
      </c>
      <c r="O35" s="20">
        <v>4</v>
      </c>
      <c r="P35" s="20">
        <v>4</v>
      </c>
      <c r="Q35" s="20">
        <v>4</v>
      </c>
    </row>
    <row r="36" spans="1:17" ht="30.75" customHeight="1" x14ac:dyDescent="0.25">
      <c r="A36" s="32" t="s">
        <v>69</v>
      </c>
      <c r="B36" s="33" t="s">
        <v>127</v>
      </c>
      <c r="C36" s="33">
        <v>4</v>
      </c>
      <c r="D36" s="19" t="s">
        <v>154</v>
      </c>
      <c r="E36" s="16" t="s">
        <v>77</v>
      </c>
      <c r="F36" s="20">
        <v>0.7</v>
      </c>
      <c r="G36" s="20">
        <v>5</v>
      </c>
      <c r="H36" s="20">
        <v>2.42</v>
      </c>
      <c r="I36" s="20">
        <v>2.7</v>
      </c>
      <c r="J36" s="102">
        <v>8</v>
      </c>
      <c r="K36" s="20">
        <v>5</v>
      </c>
      <c r="L36" s="20">
        <v>5</v>
      </c>
      <c r="M36" s="20">
        <v>5</v>
      </c>
      <c r="N36" s="20">
        <v>5</v>
      </c>
      <c r="O36" s="20">
        <v>5</v>
      </c>
      <c r="P36" s="20">
        <v>5</v>
      </c>
      <c r="Q36" s="20">
        <v>5</v>
      </c>
    </row>
    <row r="37" spans="1:17" ht="33.75" x14ac:dyDescent="0.25">
      <c r="A37" s="57" t="s">
        <v>69</v>
      </c>
      <c r="B37" s="33" t="s">
        <v>127</v>
      </c>
      <c r="C37" s="57" t="s">
        <v>170</v>
      </c>
      <c r="D37" s="58" t="s">
        <v>190</v>
      </c>
      <c r="E37" s="16" t="s">
        <v>191</v>
      </c>
      <c r="F37" s="20">
        <v>8</v>
      </c>
      <c r="G37" s="20">
        <v>8</v>
      </c>
      <c r="H37" s="20">
        <v>12</v>
      </c>
      <c r="I37" s="20">
        <v>12</v>
      </c>
      <c r="J37" s="102">
        <v>12</v>
      </c>
      <c r="K37" s="20">
        <v>12</v>
      </c>
      <c r="L37" s="20">
        <v>12</v>
      </c>
      <c r="M37" s="20">
        <v>12</v>
      </c>
      <c r="N37" s="20">
        <v>12</v>
      </c>
      <c r="O37" s="20">
        <v>12</v>
      </c>
      <c r="P37" s="20">
        <v>12</v>
      </c>
      <c r="Q37" s="20">
        <v>12</v>
      </c>
    </row>
  </sheetData>
  <mergeCells count="13">
    <mergeCell ref="D32:Q32"/>
    <mergeCell ref="J1:N1"/>
    <mergeCell ref="J2:N2"/>
    <mergeCell ref="B7:N7"/>
    <mergeCell ref="A9:B10"/>
    <mergeCell ref="C9:C11"/>
    <mergeCell ref="D9:D11"/>
    <mergeCell ref="J3:N3"/>
    <mergeCell ref="E9:E11"/>
    <mergeCell ref="F9:Q9"/>
    <mergeCell ref="D12:Q12"/>
    <mergeCell ref="D17:Q17"/>
    <mergeCell ref="D27:Q27"/>
  </mergeCells>
  <phoneticPr fontId="20" type="noConversion"/>
  <pageMargins left="0.70866141732283472" right="0.70866141732283472" top="0.47244094488188981" bottom="0.51181102362204722" header="0.31496062992125984" footer="0.31496062992125984"/>
  <pageSetup paperSize="9" scale="83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zoomScale="110" zoomScaleNormal="110" zoomScalePageLayoutView="110" workbookViewId="0">
      <selection activeCell="I56" sqref="A1:I56"/>
    </sheetView>
  </sheetViews>
  <sheetFormatPr defaultRowHeight="15" x14ac:dyDescent="0.25"/>
  <cols>
    <col min="1" max="2" width="3.7109375" customWidth="1"/>
    <col min="3" max="3" width="3.85546875" customWidth="1"/>
    <col min="4" max="4" width="3.140625" customWidth="1"/>
    <col min="5" max="5" width="45.7109375" customWidth="1"/>
    <col min="6" max="6" width="16.42578125" customWidth="1"/>
    <col min="7" max="7" width="10.7109375" customWidth="1"/>
    <col min="8" max="8" width="34.5703125" customWidth="1"/>
    <col min="9" max="9" width="14" style="10" customWidth="1"/>
  </cols>
  <sheetData>
    <row r="1" spans="1:9" s="6" customFormat="1" ht="14.1" customHeight="1" x14ac:dyDescent="0.2">
      <c r="A1" s="5"/>
      <c r="B1" s="5"/>
      <c r="C1" s="5"/>
      <c r="D1" s="5"/>
      <c r="E1" s="5"/>
      <c r="F1" s="5"/>
      <c r="G1" s="5"/>
      <c r="H1" s="4" t="s">
        <v>37</v>
      </c>
      <c r="I1" s="11"/>
    </row>
    <row r="2" spans="1:9" s="6" customFormat="1" ht="14.1" customHeight="1" x14ac:dyDescent="0.2">
      <c r="A2" s="5"/>
      <c r="B2" s="5"/>
      <c r="C2" s="5"/>
      <c r="D2" s="5"/>
      <c r="E2" s="5"/>
      <c r="F2" s="5"/>
      <c r="G2" s="5"/>
      <c r="H2" s="4" t="s">
        <v>39</v>
      </c>
      <c r="I2" s="11"/>
    </row>
    <row r="3" spans="1:9" s="6" customFormat="1" ht="14.1" customHeight="1" x14ac:dyDescent="0.2">
      <c r="A3" s="5"/>
      <c r="B3" s="5"/>
      <c r="C3" s="5"/>
      <c r="D3" s="5"/>
      <c r="E3" s="5"/>
      <c r="F3" s="5"/>
      <c r="G3" s="5"/>
      <c r="H3" s="131" t="s">
        <v>118</v>
      </c>
      <c r="I3" s="131"/>
    </row>
    <row r="4" spans="1:9" s="6" customFormat="1" ht="14.1" customHeight="1" x14ac:dyDescent="0.2">
      <c r="A4" s="5"/>
      <c r="B4" s="5"/>
      <c r="C4" s="5"/>
      <c r="D4" s="5"/>
      <c r="E4" s="5"/>
      <c r="F4" s="5"/>
      <c r="G4" s="5"/>
      <c r="H4" s="36" t="s">
        <v>123</v>
      </c>
      <c r="I4" s="43"/>
    </row>
    <row r="5" spans="1:9" s="6" customFormat="1" ht="14.1" customHeight="1" x14ac:dyDescent="0.2">
      <c r="A5" s="5"/>
      <c r="B5" s="5"/>
      <c r="C5" s="5"/>
      <c r="D5" s="7"/>
      <c r="E5" s="7"/>
      <c r="F5" s="7"/>
      <c r="G5" s="7"/>
      <c r="H5" s="36" t="s">
        <v>277</v>
      </c>
      <c r="I5" s="43"/>
    </row>
    <row r="6" spans="1:9" s="6" customFormat="1" ht="14.1" customHeight="1" x14ac:dyDescent="0.2">
      <c r="A6" s="132" t="s">
        <v>41</v>
      </c>
      <c r="B6" s="138"/>
      <c r="C6" s="138"/>
      <c r="D6" s="138"/>
      <c r="E6" s="138"/>
      <c r="F6" s="138"/>
      <c r="G6" s="138"/>
      <c r="H6" s="138"/>
      <c r="I6" s="138"/>
    </row>
    <row r="7" spans="1:9" s="6" customFormat="1" ht="14.1" customHeight="1" x14ac:dyDescent="0.2">
      <c r="A7" s="5"/>
      <c r="B7" s="5"/>
      <c r="C7" s="5"/>
      <c r="D7" s="7"/>
      <c r="E7" s="7"/>
      <c r="F7" s="7"/>
      <c r="G7" s="7"/>
      <c r="H7" s="7"/>
      <c r="I7" s="12"/>
    </row>
    <row r="8" spans="1:9" ht="37.5" customHeight="1" x14ac:dyDescent="0.25">
      <c r="A8" s="134" t="s">
        <v>21</v>
      </c>
      <c r="B8" s="134"/>
      <c r="C8" s="134"/>
      <c r="D8" s="134"/>
      <c r="E8" s="134" t="s">
        <v>49</v>
      </c>
      <c r="F8" s="134" t="s">
        <v>91</v>
      </c>
      <c r="G8" s="134" t="s">
        <v>8</v>
      </c>
      <c r="H8" s="134" t="s">
        <v>9</v>
      </c>
      <c r="I8" s="134" t="s">
        <v>66</v>
      </c>
    </row>
    <row r="9" spans="1:9" ht="18.75" customHeight="1" x14ac:dyDescent="0.25">
      <c r="A9" s="15" t="s">
        <v>45</v>
      </c>
      <c r="B9" s="15" t="s">
        <v>22</v>
      </c>
      <c r="C9" s="15" t="s">
        <v>23</v>
      </c>
      <c r="D9" s="15" t="s">
        <v>24</v>
      </c>
      <c r="E9" s="134"/>
      <c r="F9" s="134"/>
      <c r="G9" s="134"/>
      <c r="H9" s="134"/>
      <c r="I9" s="134"/>
    </row>
    <row r="10" spans="1:9" ht="63" x14ac:dyDescent="0.25">
      <c r="A10" s="31" t="s">
        <v>69</v>
      </c>
      <c r="B10" s="31">
        <v>1</v>
      </c>
      <c r="C10" s="31"/>
      <c r="D10" s="31"/>
      <c r="E10" s="60" t="s">
        <v>271</v>
      </c>
      <c r="F10" s="21" t="s">
        <v>240</v>
      </c>
      <c r="G10" s="56" t="s">
        <v>282</v>
      </c>
      <c r="H10" s="17"/>
      <c r="I10" s="55"/>
    </row>
    <row r="11" spans="1:9" ht="69.75" customHeight="1" x14ac:dyDescent="0.25">
      <c r="A11" s="57" t="s">
        <v>69</v>
      </c>
      <c r="B11" s="57">
        <v>1</v>
      </c>
      <c r="C11" s="57" t="s">
        <v>25</v>
      </c>
      <c r="D11" s="57"/>
      <c r="E11" s="68" t="s">
        <v>156</v>
      </c>
      <c r="F11" s="67" t="s">
        <v>240</v>
      </c>
      <c r="G11" s="111" t="s">
        <v>282</v>
      </c>
      <c r="H11" s="68" t="s">
        <v>157</v>
      </c>
      <c r="I11" s="16" t="s">
        <v>192</v>
      </c>
    </row>
    <row r="12" spans="1:9" ht="56.25" x14ac:dyDescent="0.25">
      <c r="A12" s="57" t="s">
        <v>69</v>
      </c>
      <c r="B12" s="57">
        <v>1</v>
      </c>
      <c r="C12" s="57" t="s">
        <v>26</v>
      </c>
      <c r="D12" s="57"/>
      <c r="E12" s="68" t="s">
        <v>193</v>
      </c>
      <c r="F12" s="67" t="s">
        <v>240</v>
      </c>
      <c r="G12" s="111" t="s">
        <v>282</v>
      </c>
      <c r="H12" s="68" t="s">
        <v>158</v>
      </c>
      <c r="I12" s="16" t="s">
        <v>192</v>
      </c>
    </row>
    <row r="13" spans="1:9" ht="64.5" customHeight="1" x14ac:dyDescent="0.25">
      <c r="A13" s="57" t="s">
        <v>69</v>
      </c>
      <c r="B13" s="57">
        <v>1</v>
      </c>
      <c r="C13" s="57" t="s">
        <v>30</v>
      </c>
      <c r="D13" s="57"/>
      <c r="E13" s="68" t="s">
        <v>194</v>
      </c>
      <c r="F13" s="67" t="s">
        <v>240</v>
      </c>
      <c r="G13" s="111" t="s">
        <v>282</v>
      </c>
      <c r="H13" s="68" t="s">
        <v>158</v>
      </c>
      <c r="I13" s="16" t="s">
        <v>192</v>
      </c>
    </row>
    <row r="14" spans="1:9" ht="56.25" x14ac:dyDescent="0.25">
      <c r="A14" s="57" t="s">
        <v>69</v>
      </c>
      <c r="B14" s="57">
        <v>1</v>
      </c>
      <c r="C14" s="57" t="s">
        <v>31</v>
      </c>
      <c r="D14" s="57"/>
      <c r="E14" s="47" t="s">
        <v>195</v>
      </c>
      <c r="F14" s="67" t="s">
        <v>240</v>
      </c>
      <c r="G14" s="111" t="s">
        <v>282</v>
      </c>
      <c r="H14" s="68" t="s">
        <v>158</v>
      </c>
      <c r="I14" s="16" t="s">
        <v>192</v>
      </c>
    </row>
    <row r="15" spans="1:9" ht="56.25" x14ac:dyDescent="0.25">
      <c r="A15" s="57" t="s">
        <v>69</v>
      </c>
      <c r="B15" s="57">
        <v>1</v>
      </c>
      <c r="C15" s="57" t="s">
        <v>67</v>
      </c>
      <c r="D15" s="57"/>
      <c r="E15" s="47" t="s">
        <v>196</v>
      </c>
      <c r="F15" s="67" t="s">
        <v>240</v>
      </c>
      <c r="G15" s="111" t="s">
        <v>273</v>
      </c>
      <c r="H15" s="68" t="s">
        <v>158</v>
      </c>
      <c r="I15" s="16" t="s">
        <v>192</v>
      </c>
    </row>
    <row r="16" spans="1:9" ht="64.5" customHeight="1" x14ac:dyDescent="0.25">
      <c r="A16" s="57" t="s">
        <v>69</v>
      </c>
      <c r="B16" s="57">
        <v>1</v>
      </c>
      <c r="C16" s="57" t="s">
        <v>68</v>
      </c>
      <c r="D16" s="57"/>
      <c r="E16" s="47" t="s">
        <v>197</v>
      </c>
      <c r="F16" s="67" t="s">
        <v>240</v>
      </c>
      <c r="G16" s="111" t="s">
        <v>273</v>
      </c>
      <c r="H16" s="68" t="s">
        <v>158</v>
      </c>
      <c r="I16" s="16" t="s">
        <v>192</v>
      </c>
    </row>
    <row r="17" spans="1:9" ht="56.25" x14ac:dyDescent="0.25">
      <c r="A17" s="57" t="s">
        <v>69</v>
      </c>
      <c r="B17" s="57">
        <v>1</v>
      </c>
      <c r="C17" s="57" t="s">
        <v>69</v>
      </c>
      <c r="D17" s="57"/>
      <c r="E17" s="68" t="s">
        <v>171</v>
      </c>
      <c r="F17" s="67" t="s">
        <v>240</v>
      </c>
      <c r="G17" s="111" t="s">
        <v>282</v>
      </c>
      <c r="H17" s="68" t="s">
        <v>158</v>
      </c>
      <c r="I17" s="16" t="s">
        <v>192</v>
      </c>
    </row>
    <row r="18" spans="1:9" ht="60.75" customHeight="1" x14ac:dyDescent="0.25">
      <c r="A18" s="57" t="s">
        <v>69</v>
      </c>
      <c r="B18" s="57">
        <v>1</v>
      </c>
      <c r="C18" s="57" t="s">
        <v>70</v>
      </c>
      <c r="D18" s="57"/>
      <c r="E18" s="68" t="s">
        <v>159</v>
      </c>
      <c r="F18" s="67" t="s">
        <v>240</v>
      </c>
      <c r="G18" s="111" t="s">
        <v>282</v>
      </c>
      <c r="H18" s="68" t="s">
        <v>160</v>
      </c>
      <c r="I18" s="16" t="s">
        <v>192</v>
      </c>
    </row>
    <row r="19" spans="1:9" ht="61.5" customHeight="1" x14ac:dyDescent="0.25">
      <c r="A19" s="57" t="s">
        <v>69</v>
      </c>
      <c r="B19" s="57">
        <v>1</v>
      </c>
      <c r="C19" s="57" t="s">
        <v>71</v>
      </c>
      <c r="D19" s="57"/>
      <c r="E19" s="68" t="s">
        <v>161</v>
      </c>
      <c r="F19" s="67" t="s">
        <v>240</v>
      </c>
      <c r="G19" s="111" t="s">
        <v>282</v>
      </c>
      <c r="H19" s="68" t="s">
        <v>162</v>
      </c>
      <c r="I19" s="16" t="s">
        <v>192</v>
      </c>
    </row>
    <row r="20" spans="1:9" ht="63.75" customHeight="1" x14ac:dyDescent="0.25">
      <c r="A20" s="57" t="s">
        <v>69</v>
      </c>
      <c r="B20" s="57">
        <v>1</v>
      </c>
      <c r="C20" s="57" t="s">
        <v>186</v>
      </c>
      <c r="D20" s="57"/>
      <c r="E20" s="68" t="s">
        <v>163</v>
      </c>
      <c r="F20" s="67" t="s">
        <v>240</v>
      </c>
      <c r="G20" s="111" t="s">
        <v>282</v>
      </c>
      <c r="H20" s="68" t="s">
        <v>164</v>
      </c>
      <c r="I20" s="16" t="s">
        <v>192</v>
      </c>
    </row>
    <row r="21" spans="1:9" ht="21" x14ac:dyDescent="0.25">
      <c r="A21" s="31" t="s">
        <v>69</v>
      </c>
      <c r="B21" s="31" t="s">
        <v>10</v>
      </c>
      <c r="C21" s="31"/>
      <c r="D21" s="31"/>
      <c r="E21" s="60" t="s">
        <v>269</v>
      </c>
      <c r="F21" s="17"/>
      <c r="G21" s="17"/>
      <c r="H21" s="17"/>
      <c r="I21" s="21"/>
    </row>
    <row r="22" spans="1:9" ht="52.5" customHeight="1" x14ac:dyDescent="0.25">
      <c r="A22" s="57" t="s">
        <v>69</v>
      </c>
      <c r="B22" s="57" t="s">
        <v>10</v>
      </c>
      <c r="C22" s="57" t="s">
        <v>25</v>
      </c>
      <c r="D22" s="57"/>
      <c r="E22" s="58" t="s">
        <v>198</v>
      </c>
      <c r="F22" s="56" t="s">
        <v>199</v>
      </c>
      <c r="G22" s="111" t="s">
        <v>282</v>
      </c>
      <c r="H22" s="58" t="s">
        <v>200</v>
      </c>
      <c r="I22" s="22" t="s">
        <v>201</v>
      </c>
    </row>
    <row r="23" spans="1:9" ht="39" customHeight="1" x14ac:dyDescent="0.25">
      <c r="A23" s="57" t="s">
        <v>69</v>
      </c>
      <c r="B23" s="57" t="s">
        <v>10</v>
      </c>
      <c r="C23" s="57" t="s">
        <v>26</v>
      </c>
      <c r="D23" s="57"/>
      <c r="E23" s="58" t="s">
        <v>202</v>
      </c>
      <c r="F23" s="67" t="s">
        <v>241</v>
      </c>
      <c r="G23" s="56" t="s">
        <v>137</v>
      </c>
      <c r="H23" s="61"/>
      <c r="I23" s="22" t="s">
        <v>201</v>
      </c>
    </row>
    <row r="24" spans="1:9" ht="42" customHeight="1" x14ac:dyDescent="0.25">
      <c r="A24" s="57" t="s">
        <v>69</v>
      </c>
      <c r="B24" s="57" t="s">
        <v>10</v>
      </c>
      <c r="C24" s="57" t="s">
        <v>26</v>
      </c>
      <c r="D24" s="57" t="s">
        <v>126</v>
      </c>
      <c r="E24" s="58" t="s">
        <v>203</v>
      </c>
      <c r="F24" s="67" t="s">
        <v>241</v>
      </c>
      <c r="G24" s="62" t="s">
        <v>138</v>
      </c>
      <c r="H24" s="58" t="s">
        <v>204</v>
      </c>
      <c r="I24" s="22" t="s">
        <v>201</v>
      </c>
    </row>
    <row r="25" spans="1:9" ht="41.25" customHeight="1" x14ac:dyDescent="0.25">
      <c r="A25" s="57" t="s">
        <v>69</v>
      </c>
      <c r="B25" s="57" t="s">
        <v>10</v>
      </c>
      <c r="C25" s="57" t="s">
        <v>26</v>
      </c>
      <c r="D25" s="57" t="s">
        <v>10</v>
      </c>
      <c r="E25" s="58" t="s">
        <v>205</v>
      </c>
      <c r="F25" s="67" t="s">
        <v>241</v>
      </c>
      <c r="G25" s="62" t="s">
        <v>206</v>
      </c>
      <c r="H25" s="58" t="s">
        <v>92</v>
      </c>
      <c r="I25" s="22" t="s">
        <v>201</v>
      </c>
    </row>
    <row r="26" spans="1:9" ht="41.25" customHeight="1" x14ac:dyDescent="0.25">
      <c r="A26" s="57" t="s">
        <v>69</v>
      </c>
      <c r="B26" s="57" t="s">
        <v>10</v>
      </c>
      <c r="C26" s="57" t="s">
        <v>30</v>
      </c>
      <c r="D26" s="57"/>
      <c r="E26" s="58" t="s">
        <v>207</v>
      </c>
      <c r="F26" s="67" t="s">
        <v>241</v>
      </c>
      <c r="G26" s="62" t="s">
        <v>208</v>
      </c>
      <c r="H26" s="58" t="s">
        <v>207</v>
      </c>
      <c r="I26" s="22" t="s">
        <v>201</v>
      </c>
    </row>
    <row r="27" spans="1:9" ht="41.25" customHeight="1" x14ac:dyDescent="0.25">
      <c r="A27" s="57" t="s">
        <v>69</v>
      </c>
      <c r="B27" s="57" t="s">
        <v>10</v>
      </c>
      <c r="C27" s="57" t="s">
        <v>31</v>
      </c>
      <c r="D27" s="57"/>
      <c r="E27" s="58" t="s">
        <v>209</v>
      </c>
      <c r="F27" s="67" t="s">
        <v>241</v>
      </c>
      <c r="G27" s="62" t="s">
        <v>283</v>
      </c>
      <c r="H27" s="58" t="s">
        <v>209</v>
      </c>
      <c r="I27" s="22" t="s">
        <v>201</v>
      </c>
    </row>
    <row r="28" spans="1:9" ht="42" customHeight="1" x14ac:dyDescent="0.25">
      <c r="A28" s="57" t="s">
        <v>69</v>
      </c>
      <c r="B28" s="57" t="s">
        <v>10</v>
      </c>
      <c r="C28" s="57" t="s">
        <v>67</v>
      </c>
      <c r="D28" s="57"/>
      <c r="E28" s="58" t="s">
        <v>210</v>
      </c>
      <c r="F28" s="67" t="s">
        <v>241</v>
      </c>
      <c r="G28" s="62" t="s">
        <v>208</v>
      </c>
      <c r="H28" s="63"/>
      <c r="I28" s="22" t="s">
        <v>201</v>
      </c>
    </row>
    <row r="29" spans="1:9" ht="51.75" customHeight="1" x14ac:dyDescent="0.25">
      <c r="A29" s="57" t="s">
        <v>69</v>
      </c>
      <c r="B29" s="57" t="s">
        <v>10</v>
      </c>
      <c r="C29" s="57" t="s">
        <v>67</v>
      </c>
      <c r="D29" s="57" t="s">
        <v>126</v>
      </c>
      <c r="E29" s="58" t="s">
        <v>211</v>
      </c>
      <c r="F29" s="67" t="s">
        <v>241</v>
      </c>
      <c r="G29" s="64" t="s">
        <v>212</v>
      </c>
      <c r="H29" s="58" t="s">
        <v>93</v>
      </c>
      <c r="I29" s="22" t="s">
        <v>201</v>
      </c>
    </row>
    <row r="30" spans="1:9" ht="34.5" x14ac:dyDescent="0.25">
      <c r="A30" s="65" t="s">
        <v>69</v>
      </c>
      <c r="B30" s="65" t="s">
        <v>10</v>
      </c>
      <c r="C30" s="65" t="s">
        <v>67</v>
      </c>
      <c r="D30" s="65" t="s">
        <v>10</v>
      </c>
      <c r="E30" s="50" t="s">
        <v>213</v>
      </c>
      <c r="F30" s="67" t="s">
        <v>241</v>
      </c>
      <c r="G30" s="51" t="s">
        <v>212</v>
      </c>
      <c r="H30" s="50" t="s">
        <v>213</v>
      </c>
      <c r="I30" s="65" t="s">
        <v>201</v>
      </c>
    </row>
    <row r="31" spans="1:9" ht="34.5" x14ac:dyDescent="0.25">
      <c r="A31" s="65" t="s">
        <v>69</v>
      </c>
      <c r="B31" s="65" t="s">
        <v>10</v>
      </c>
      <c r="C31" s="65" t="s">
        <v>67</v>
      </c>
      <c r="D31" s="65" t="s">
        <v>64</v>
      </c>
      <c r="E31" s="50" t="s">
        <v>214</v>
      </c>
      <c r="F31" s="67" t="s">
        <v>241</v>
      </c>
      <c r="G31" s="51" t="s">
        <v>212</v>
      </c>
      <c r="H31" s="50" t="s">
        <v>215</v>
      </c>
      <c r="I31" s="65" t="s">
        <v>201</v>
      </c>
    </row>
    <row r="32" spans="1:9" ht="24" customHeight="1" x14ac:dyDescent="0.25">
      <c r="A32" s="31" t="s">
        <v>69</v>
      </c>
      <c r="B32" s="31" t="s">
        <v>64</v>
      </c>
      <c r="C32" s="31"/>
      <c r="D32" s="31"/>
      <c r="E32" s="60" t="s">
        <v>270</v>
      </c>
      <c r="F32" s="21"/>
      <c r="G32" s="17"/>
      <c r="H32" s="23"/>
      <c r="I32" s="21"/>
    </row>
    <row r="33" spans="1:11" ht="33.75" x14ac:dyDescent="0.25">
      <c r="A33" s="57" t="s">
        <v>69</v>
      </c>
      <c r="B33" s="57" t="s">
        <v>64</v>
      </c>
      <c r="C33" s="57" t="s">
        <v>25</v>
      </c>
      <c r="D33" s="57"/>
      <c r="E33" s="68" t="s">
        <v>173</v>
      </c>
      <c r="F33" s="67" t="s">
        <v>242</v>
      </c>
      <c r="G33" s="111" t="s">
        <v>282</v>
      </c>
      <c r="H33" s="68" t="s">
        <v>216</v>
      </c>
      <c r="I33" s="67" t="s">
        <v>217</v>
      </c>
    </row>
    <row r="34" spans="1:11" ht="33.75" x14ac:dyDescent="0.25">
      <c r="A34" s="57" t="s">
        <v>69</v>
      </c>
      <c r="B34" s="57" t="s">
        <v>64</v>
      </c>
      <c r="C34" s="57" t="s">
        <v>25</v>
      </c>
      <c r="D34" s="57" t="s">
        <v>126</v>
      </c>
      <c r="E34" s="68" t="s">
        <v>174</v>
      </c>
      <c r="F34" s="67" t="s">
        <v>243</v>
      </c>
      <c r="G34" s="111" t="s">
        <v>282</v>
      </c>
      <c r="H34" s="68" t="s">
        <v>174</v>
      </c>
      <c r="I34" s="67" t="s">
        <v>217</v>
      </c>
    </row>
    <row r="35" spans="1:11" ht="67.5" x14ac:dyDescent="0.25">
      <c r="A35" s="57" t="s">
        <v>69</v>
      </c>
      <c r="B35" s="57" t="s">
        <v>64</v>
      </c>
      <c r="C35" s="57" t="s">
        <v>26</v>
      </c>
      <c r="D35" s="57"/>
      <c r="E35" s="68" t="s">
        <v>218</v>
      </c>
      <c r="F35" s="67" t="s">
        <v>244</v>
      </c>
      <c r="G35" s="111" t="s">
        <v>282</v>
      </c>
      <c r="H35" s="68" t="s">
        <v>218</v>
      </c>
      <c r="I35" s="67" t="s">
        <v>217</v>
      </c>
    </row>
    <row r="36" spans="1:11" ht="43.5" customHeight="1" x14ac:dyDescent="0.25">
      <c r="A36" s="57" t="s">
        <v>69</v>
      </c>
      <c r="B36" s="57" t="s">
        <v>64</v>
      </c>
      <c r="C36" s="57" t="s">
        <v>30</v>
      </c>
      <c r="D36" s="57"/>
      <c r="E36" s="68" t="s">
        <v>94</v>
      </c>
      <c r="F36" s="67" t="s">
        <v>139</v>
      </c>
      <c r="G36" s="111" t="s">
        <v>282</v>
      </c>
      <c r="H36" s="68" t="s">
        <v>140</v>
      </c>
      <c r="I36" s="67" t="s">
        <v>217</v>
      </c>
    </row>
    <row r="37" spans="1:11" ht="54" customHeight="1" x14ac:dyDescent="0.25">
      <c r="A37" s="57" t="s">
        <v>69</v>
      </c>
      <c r="B37" s="57" t="s">
        <v>64</v>
      </c>
      <c r="C37" s="57" t="s">
        <v>31</v>
      </c>
      <c r="D37" s="57"/>
      <c r="E37" s="68" t="s">
        <v>219</v>
      </c>
      <c r="F37" s="67" t="s">
        <v>245</v>
      </c>
      <c r="G37" s="111" t="s">
        <v>282</v>
      </c>
      <c r="H37" s="68" t="s">
        <v>220</v>
      </c>
      <c r="I37" s="67" t="s">
        <v>217</v>
      </c>
    </row>
    <row r="38" spans="1:11" ht="49.5" customHeight="1" x14ac:dyDescent="0.25">
      <c r="A38" s="57" t="s">
        <v>69</v>
      </c>
      <c r="B38" s="57" t="s">
        <v>64</v>
      </c>
      <c r="C38" s="57" t="s">
        <v>67</v>
      </c>
      <c r="D38" s="57"/>
      <c r="E38" s="68" t="s">
        <v>141</v>
      </c>
      <c r="F38" s="67" t="s">
        <v>246</v>
      </c>
      <c r="G38" s="67" t="s">
        <v>247</v>
      </c>
      <c r="H38" s="68" t="s">
        <v>141</v>
      </c>
      <c r="I38" s="67" t="s">
        <v>217</v>
      </c>
    </row>
    <row r="39" spans="1:11" ht="49.5" customHeight="1" x14ac:dyDescent="0.25">
      <c r="A39" s="57" t="s">
        <v>69</v>
      </c>
      <c r="B39" s="57" t="s">
        <v>64</v>
      </c>
      <c r="C39" s="57" t="s">
        <v>68</v>
      </c>
      <c r="D39" s="57"/>
      <c r="E39" s="68" t="s">
        <v>142</v>
      </c>
      <c r="F39" s="67" t="s">
        <v>246</v>
      </c>
      <c r="G39" s="67" t="s">
        <v>284</v>
      </c>
      <c r="H39" s="68" t="s">
        <v>142</v>
      </c>
      <c r="I39" s="67" t="s">
        <v>217</v>
      </c>
    </row>
    <row r="40" spans="1:11" ht="55.5" customHeight="1" x14ac:dyDescent="0.25">
      <c r="A40" s="57" t="s">
        <v>69</v>
      </c>
      <c r="B40" s="57" t="s">
        <v>64</v>
      </c>
      <c r="C40" s="57" t="s">
        <v>69</v>
      </c>
      <c r="D40" s="57"/>
      <c r="E40" s="68" t="s">
        <v>143</v>
      </c>
      <c r="F40" s="67" t="s">
        <v>246</v>
      </c>
      <c r="G40" s="111" t="s">
        <v>282</v>
      </c>
      <c r="H40" s="68" t="s">
        <v>221</v>
      </c>
      <c r="I40" s="67" t="s">
        <v>217</v>
      </c>
    </row>
    <row r="41" spans="1:11" ht="55.5" customHeight="1" x14ac:dyDescent="0.25">
      <c r="A41" s="57" t="s">
        <v>69</v>
      </c>
      <c r="B41" s="57" t="s">
        <v>64</v>
      </c>
      <c r="C41" s="57" t="s">
        <v>70</v>
      </c>
      <c r="D41" s="57"/>
      <c r="E41" s="68" t="s">
        <v>248</v>
      </c>
      <c r="F41" s="70" t="s">
        <v>241</v>
      </c>
      <c r="G41" s="111" t="s">
        <v>282</v>
      </c>
      <c r="H41" s="68" t="s">
        <v>249</v>
      </c>
      <c r="I41" s="67" t="s">
        <v>217</v>
      </c>
    </row>
    <row r="42" spans="1:11" ht="31.5" x14ac:dyDescent="0.25">
      <c r="A42" s="59" t="s">
        <v>69</v>
      </c>
      <c r="B42" s="59" t="s">
        <v>127</v>
      </c>
      <c r="C42" s="59"/>
      <c r="D42" s="59"/>
      <c r="E42" s="60" t="s">
        <v>272</v>
      </c>
      <c r="F42" s="24"/>
      <c r="G42" s="55"/>
      <c r="H42" s="23"/>
      <c r="I42" s="21"/>
    </row>
    <row r="43" spans="1:11" ht="82.5" customHeight="1" x14ac:dyDescent="0.25">
      <c r="A43" s="57" t="s">
        <v>69</v>
      </c>
      <c r="B43" s="57" t="s">
        <v>127</v>
      </c>
      <c r="C43" s="57" t="s">
        <v>25</v>
      </c>
      <c r="D43" s="57"/>
      <c r="E43" s="58" t="s">
        <v>222</v>
      </c>
      <c r="F43" s="56" t="s">
        <v>223</v>
      </c>
      <c r="G43" s="56" t="s">
        <v>224</v>
      </c>
      <c r="H43" s="58" t="s">
        <v>225</v>
      </c>
      <c r="I43" s="56" t="s">
        <v>238</v>
      </c>
    </row>
    <row r="44" spans="1:11" ht="54" customHeight="1" x14ac:dyDescent="0.25">
      <c r="A44" s="57" t="s">
        <v>69</v>
      </c>
      <c r="B44" s="57" t="s">
        <v>127</v>
      </c>
      <c r="C44" s="57" t="s">
        <v>26</v>
      </c>
      <c r="D44" s="57"/>
      <c r="E44" s="68" t="s">
        <v>250</v>
      </c>
      <c r="F44" s="56" t="s">
        <v>223</v>
      </c>
      <c r="G44" s="56" t="s">
        <v>227</v>
      </c>
      <c r="H44" s="58" t="s">
        <v>226</v>
      </c>
      <c r="I44" s="56" t="s">
        <v>238</v>
      </c>
    </row>
    <row r="45" spans="1:11" ht="96" customHeight="1" x14ac:dyDescent="0.25">
      <c r="A45" s="57" t="s">
        <v>69</v>
      </c>
      <c r="B45" s="57" t="s">
        <v>127</v>
      </c>
      <c r="C45" s="57" t="s">
        <v>30</v>
      </c>
      <c r="D45" s="57"/>
      <c r="E45" s="58" t="s">
        <v>144</v>
      </c>
      <c r="F45" s="56" t="s">
        <v>223</v>
      </c>
      <c r="G45" s="111" t="s">
        <v>282</v>
      </c>
      <c r="H45" s="58" t="s">
        <v>228</v>
      </c>
      <c r="I45" s="56" t="s">
        <v>238</v>
      </c>
      <c r="K45" s="71"/>
    </row>
    <row r="46" spans="1:11" ht="15" customHeight="1" x14ac:dyDescent="0.25">
      <c r="A46" s="136" t="s">
        <v>69</v>
      </c>
      <c r="B46" s="136" t="s">
        <v>127</v>
      </c>
      <c r="C46" s="136" t="s">
        <v>31</v>
      </c>
      <c r="D46" s="136"/>
      <c r="E46" s="139" t="s">
        <v>229</v>
      </c>
      <c r="F46" s="134" t="s">
        <v>230</v>
      </c>
      <c r="G46" s="141" t="s">
        <v>212</v>
      </c>
      <c r="H46" s="139" t="s">
        <v>231</v>
      </c>
      <c r="I46" s="56" t="s">
        <v>238</v>
      </c>
    </row>
    <row r="47" spans="1:11" x14ac:dyDescent="0.25">
      <c r="A47" s="137"/>
      <c r="B47" s="136"/>
      <c r="C47" s="136"/>
      <c r="D47" s="136"/>
      <c r="E47" s="139"/>
      <c r="F47" s="140"/>
      <c r="G47" s="141"/>
      <c r="H47" s="139"/>
      <c r="I47" s="56" t="s">
        <v>238</v>
      </c>
    </row>
    <row r="48" spans="1:11" x14ac:dyDescent="0.25">
      <c r="A48" s="137"/>
      <c r="B48" s="136"/>
      <c r="C48" s="136"/>
      <c r="D48" s="136"/>
      <c r="E48" s="139"/>
      <c r="F48" s="140"/>
      <c r="G48" s="141"/>
      <c r="H48" s="139"/>
      <c r="I48" s="56" t="s">
        <v>238</v>
      </c>
    </row>
    <row r="49" spans="1:9" x14ac:dyDescent="0.25">
      <c r="A49" s="137"/>
      <c r="B49" s="136"/>
      <c r="C49" s="136"/>
      <c r="D49" s="136"/>
      <c r="E49" s="139"/>
      <c r="F49" s="140"/>
      <c r="G49" s="141"/>
      <c r="H49" s="139"/>
      <c r="I49" s="56" t="s">
        <v>238</v>
      </c>
    </row>
    <row r="50" spans="1:9" ht="58.5" customHeight="1" x14ac:dyDescent="0.25">
      <c r="A50" s="57" t="s">
        <v>69</v>
      </c>
      <c r="B50" s="57" t="s">
        <v>127</v>
      </c>
      <c r="C50" s="57" t="s">
        <v>67</v>
      </c>
      <c r="D50" s="57"/>
      <c r="E50" s="68" t="s">
        <v>251</v>
      </c>
      <c r="F50" s="56" t="s">
        <v>223</v>
      </c>
      <c r="G50" s="16" t="s">
        <v>212</v>
      </c>
      <c r="H50" s="58" t="s">
        <v>232</v>
      </c>
      <c r="I50" s="56" t="s">
        <v>238</v>
      </c>
    </row>
    <row r="51" spans="1:9" ht="74.25" customHeight="1" x14ac:dyDescent="0.25">
      <c r="A51" s="57" t="s">
        <v>69</v>
      </c>
      <c r="B51" s="57" t="s">
        <v>127</v>
      </c>
      <c r="C51" s="57" t="s">
        <v>68</v>
      </c>
      <c r="D51" s="57"/>
      <c r="E51" s="58" t="s">
        <v>145</v>
      </c>
      <c r="F51" s="56" t="s">
        <v>223</v>
      </c>
      <c r="G51" s="111" t="s">
        <v>282</v>
      </c>
      <c r="H51" s="58" t="s">
        <v>95</v>
      </c>
      <c r="I51" s="56" t="s">
        <v>238</v>
      </c>
    </row>
    <row r="52" spans="1:9" ht="50.25" customHeight="1" x14ac:dyDescent="0.25">
      <c r="A52" s="57" t="s">
        <v>69</v>
      </c>
      <c r="B52" s="57" t="s">
        <v>127</v>
      </c>
      <c r="C52" s="57" t="s">
        <v>69</v>
      </c>
      <c r="D52" s="57"/>
      <c r="E52" s="58" t="s">
        <v>233</v>
      </c>
      <c r="F52" s="56" t="s">
        <v>223</v>
      </c>
      <c r="G52" s="111" t="s">
        <v>282</v>
      </c>
      <c r="H52" s="58" t="s">
        <v>96</v>
      </c>
      <c r="I52" s="56" t="s">
        <v>238</v>
      </c>
    </row>
    <row r="53" spans="1:9" ht="48.75" customHeight="1" x14ac:dyDescent="0.25">
      <c r="A53" s="57" t="s">
        <v>69</v>
      </c>
      <c r="B53" s="57" t="s">
        <v>127</v>
      </c>
      <c r="C53" s="57" t="s">
        <v>70</v>
      </c>
      <c r="D53" s="57"/>
      <c r="E53" s="58" t="s">
        <v>234</v>
      </c>
      <c r="F53" s="56" t="s">
        <v>223</v>
      </c>
      <c r="G53" s="56" t="s">
        <v>235</v>
      </c>
      <c r="H53" s="58" t="s">
        <v>97</v>
      </c>
      <c r="I53" s="56" t="s">
        <v>238</v>
      </c>
    </row>
    <row r="54" spans="1:9" ht="54.75" customHeight="1" x14ac:dyDescent="0.25">
      <c r="A54" s="57" t="s">
        <v>69</v>
      </c>
      <c r="B54" s="57" t="s">
        <v>127</v>
      </c>
      <c r="C54" s="57" t="s">
        <v>71</v>
      </c>
      <c r="D54" s="57"/>
      <c r="E54" s="58" t="s">
        <v>146</v>
      </c>
      <c r="F54" s="56" t="s">
        <v>223</v>
      </c>
      <c r="G54" s="56" t="s">
        <v>224</v>
      </c>
      <c r="H54" s="58" t="s">
        <v>98</v>
      </c>
      <c r="I54" s="56" t="s">
        <v>238</v>
      </c>
    </row>
    <row r="55" spans="1:9" ht="61.5" customHeight="1" x14ac:dyDescent="0.25">
      <c r="A55" s="57" t="s">
        <v>69</v>
      </c>
      <c r="B55" s="57" t="s">
        <v>127</v>
      </c>
      <c r="C55" s="57" t="s">
        <v>186</v>
      </c>
      <c r="D55" s="57"/>
      <c r="E55" s="58" t="s">
        <v>147</v>
      </c>
      <c r="F55" s="56" t="s">
        <v>223</v>
      </c>
      <c r="G55" s="111" t="s">
        <v>282</v>
      </c>
      <c r="H55" s="58" t="s">
        <v>236</v>
      </c>
      <c r="I55" s="56" t="s">
        <v>238</v>
      </c>
    </row>
    <row r="56" spans="1:9" ht="101.25" x14ac:dyDescent="0.25">
      <c r="A56" s="57" t="s">
        <v>69</v>
      </c>
      <c r="B56" s="57" t="s">
        <v>127</v>
      </c>
      <c r="C56" s="57" t="s">
        <v>149</v>
      </c>
      <c r="D56" s="57"/>
      <c r="E56" s="58" t="s">
        <v>148</v>
      </c>
      <c r="F56" s="56" t="s">
        <v>223</v>
      </c>
      <c r="G56" s="111" t="s">
        <v>282</v>
      </c>
      <c r="H56" s="58" t="s">
        <v>237</v>
      </c>
      <c r="I56" s="56" t="s">
        <v>238</v>
      </c>
    </row>
  </sheetData>
  <mergeCells count="16">
    <mergeCell ref="H3:I3"/>
    <mergeCell ref="H46:H49"/>
    <mergeCell ref="B46:B49"/>
    <mergeCell ref="C46:C49"/>
    <mergeCell ref="D46:D49"/>
    <mergeCell ref="E46:E49"/>
    <mergeCell ref="F46:F49"/>
    <mergeCell ref="G46:G49"/>
    <mergeCell ref="A46:A49"/>
    <mergeCell ref="A6:I6"/>
    <mergeCell ref="A8:D8"/>
    <mergeCell ref="E8:E9"/>
    <mergeCell ref="F8:F9"/>
    <mergeCell ref="G8:G9"/>
    <mergeCell ref="H8:H9"/>
    <mergeCell ref="I8:I9"/>
  </mergeCells>
  <phoneticPr fontId="20" type="noConversion"/>
  <pageMargins left="0.70866141732283472" right="0.70866141732283472" top="0.47244094488188981" bottom="0.51181102362204722" header="0.31496062992125984" footer="0.31496062992125984"/>
  <pageSetup paperSize="9" scale="96" fitToHeight="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="110" zoomScaleNormal="110" workbookViewId="0">
      <selection activeCell="O22" sqref="A1:O22"/>
    </sheetView>
  </sheetViews>
  <sheetFormatPr defaultRowHeight="15" x14ac:dyDescent="0.25"/>
  <cols>
    <col min="1" max="2" width="4.7109375" customWidth="1"/>
    <col min="3" max="3" width="31" customWidth="1"/>
    <col min="4" max="4" width="13.85546875" customWidth="1"/>
    <col min="5" max="14" width="9.7109375" customWidth="1"/>
    <col min="15" max="15" width="32.7109375" customWidth="1"/>
  </cols>
  <sheetData>
    <row r="1" spans="1:15" s="1" customFormat="1" ht="14.1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4" t="s">
        <v>36</v>
      </c>
      <c r="O1" s="36"/>
    </row>
    <row r="2" spans="1:15" s="1" customFormat="1" ht="14.1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4" t="s">
        <v>39</v>
      </c>
      <c r="O2" s="36"/>
    </row>
    <row r="3" spans="1:15" s="1" customFormat="1" ht="14.1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31" t="s">
        <v>118</v>
      </c>
      <c r="O3" s="131"/>
    </row>
    <row r="4" spans="1:15" s="1" customFormat="1" ht="14.1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36" t="s">
        <v>123</v>
      </c>
      <c r="O4" s="36"/>
    </row>
    <row r="5" spans="1:15" s="1" customFormat="1" ht="14.1" customHeight="1" x14ac:dyDescent="0.2">
      <c r="A5" s="8"/>
      <c r="B5" s="8"/>
      <c r="C5" s="7"/>
      <c r="D5" s="7"/>
      <c r="E5" s="7"/>
      <c r="F5" s="7"/>
      <c r="G5" s="7"/>
      <c r="H5" s="7"/>
      <c r="I5" s="7"/>
      <c r="J5" s="110"/>
      <c r="K5" s="118"/>
      <c r="L5" s="118"/>
      <c r="M5" s="118"/>
      <c r="N5" s="36" t="s">
        <v>277</v>
      </c>
      <c r="O5" s="36"/>
    </row>
    <row r="6" spans="1:15" s="1" customFormat="1" ht="15.75" customHeight="1" x14ac:dyDescent="0.2">
      <c r="A6" s="148" t="s">
        <v>53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" customFormat="1" ht="17.25" customHeight="1" x14ac:dyDescent="0.2">
      <c r="A7" s="8"/>
      <c r="B7" s="8"/>
      <c r="C7" s="7"/>
      <c r="D7" s="7"/>
      <c r="E7" s="7"/>
      <c r="F7" s="7"/>
      <c r="G7" s="7"/>
      <c r="H7" s="7"/>
      <c r="I7" s="7"/>
      <c r="J7" s="110"/>
      <c r="K7" s="118"/>
      <c r="L7" s="118"/>
      <c r="M7" s="118"/>
      <c r="N7" s="7"/>
      <c r="O7" s="7"/>
    </row>
    <row r="8" spans="1:15" ht="26.25" customHeight="1" x14ac:dyDescent="0.25">
      <c r="A8" s="133" t="s">
        <v>21</v>
      </c>
      <c r="B8" s="133"/>
      <c r="C8" s="134" t="s">
        <v>43</v>
      </c>
      <c r="D8" s="134" t="s">
        <v>11</v>
      </c>
      <c r="E8" s="134" t="s">
        <v>27</v>
      </c>
      <c r="F8" s="134"/>
      <c r="G8" s="134"/>
      <c r="H8" s="134"/>
      <c r="I8" s="134"/>
      <c r="J8" s="134"/>
      <c r="K8" s="134"/>
      <c r="L8" s="134"/>
      <c r="M8" s="134"/>
      <c r="N8" s="134"/>
      <c r="O8" s="134" t="s">
        <v>44</v>
      </c>
    </row>
    <row r="9" spans="1:15" ht="18.75" customHeight="1" x14ac:dyDescent="0.25">
      <c r="A9" s="133"/>
      <c r="B9" s="133"/>
      <c r="C9" s="134"/>
      <c r="D9" s="134"/>
      <c r="E9" s="134" t="s">
        <v>58</v>
      </c>
      <c r="F9" s="134" t="s">
        <v>59</v>
      </c>
      <c r="G9" s="134" t="s">
        <v>60</v>
      </c>
      <c r="H9" s="134" t="s">
        <v>61</v>
      </c>
      <c r="I9" s="134" t="s">
        <v>62</v>
      </c>
      <c r="J9" s="134" t="s">
        <v>120</v>
      </c>
      <c r="K9" s="134" t="s">
        <v>268</v>
      </c>
      <c r="L9" s="134" t="s">
        <v>274</v>
      </c>
      <c r="M9" s="134" t="s">
        <v>275</v>
      </c>
      <c r="N9" s="134" t="s">
        <v>276</v>
      </c>
      <c r="O9" s="134"/>
    </row>
    <row r="10" spans="1:15" ht="18" customHeight="1" x14ac:dyDescent="0.25">
      <c r="A10" s="15" t="s">
        <v>45</v>
      </c>
      <c r="B10" s="15" t="s">
        <v>22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</row>
    <row r="11" spans="1:15" ht="16.5" customHeight="1" x14ac:dyDescent="0.25">
      <c r="A11" s="31" t="s">
        <v>69</v>
      </c>
      <c r="B11" s="31">
        <v>1</v>
      </c>
      <c r="C11" s="150" t="s">
        <v>278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</row>
    <row r="12" spans="1:15" ht="20.25" customHeight="1" x14ac:dyDescent="0.25">
      <c r="A12" s="142" t="s">
        <v>69</v>
      </c>
      <c r="B12" s="142">
        <v>1</v>
      </c>
      <c r="C12" s="13" t="s">
        <v>172</v>
      </c>
      <c r="D12" s="145" t="s">
        <v>155</v>
      </c>
      <c r="E12" s="152"/>
      <c r="F12" s="152"/>
      <c r="G12" s="152"/>
      <c r="H12" s="152"/>
      <c r="I12" s="152"/>
      <c r="J12" s="113"/>
      <c r="K12" s="120"/>
      <c r="L12" s="120"/>
      <c r="M12" s="120"/>
      <c r="N12" s="152"/>
      <c r="O12" s="145"/>
    </row>
    <row r="13" spans="1:15" ht="3" hidden="1" customHeight="1" x14ac:dyDescent="0.25">
      <c r="A13" s="143"/>
      <c r="B13" s="143"/>
      <c r="C13" s="26"/>
      <c r="D13" s="146"/>
      <c r="E13" s="153"/>
      <c r="F13" s="153"/>
      <c r="G13" s="153"/>
      <c r="H13" s="153"/>
      <c r="I13" s="153"/>
      <c r="J13" s="114"/>
      <c r="K13" s="121"/>
      <c r="L13" s="121"/>
      <c r="M13" s="121"/>
      <c r="N13" s="153"/>
      <c r="O13" s="146"/>
    </row>
    <row r="14" spans="1:15" ht="39.75" hidden="1" customHeight="1" x14ac:dyDescent="0.25">
      <c r="A14" s="143"/>
      <c r="B14" s="143"/>
      <c r="C14" s="26"/>
      <c r="D14" s="146"/>
      <c r="E14" s="153"/>
      <c r="F14" s="153"/>
      <c r="G14" s="153"/>
      <c r="H14" s="153"/>
      <c r="I14" s="153"/>
      <c r="J14" s="114"/>
      <c r="K14" s="121"/>
      <c r="L14" s="121"/>
      <c r="M14" s="121"/>
      <c r="N14" s="153"/>
      <c r="O14" s="146"/>
    </row>
    <row r="15" spans="1:15" hidden="1" x14ac:dyDescent="0.25">
      <c r="A15" s="144"/>
      <c r="B15" s="144"/>
      <c r="C15" s="25"/>
      <c r="D15" s="147"/>
      <c r="E15" s="154"/>
      <c r="F15" s="154"/>
      <c r="G15" s="154"/>
      <c r="H15" s="154"/>
      <c r="I15" s="154"/>
      <c r="J15" s="115"/>
      <c r="K15" s="122"/>
      <c r="L15" s="122"/>
      <c r="M15" s="122"/>
      <c r="N15" s="154"/>
      <c r="O15" s="147"/>
    </row>
    <row r="16" spans="1:15" x14ac:dyDescent="0.25">
      <c r="A16" s="31" t="s">
        <v>69</v>
      </c>
      <c r="B16" s="31">
        <v>2</v>
      </c>
      <c r="C16" s="155" t="s">
        <v>279</v>
      </c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 ht="54" customHeight="1" x14ac:dyDescent="0.25">
      <c r="A17" s="32" t="s">
        <v>69</v>
      </c>
      <c r="B17" s="32">
        <v>2</v>
      </c>
      <c r="C17" s="13" t="s">
        <v>100</v>
      </c>
      <c r="D17" s="15" t="s">
        <v>101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13" t="s">
        <v>102</v>
      </c>
    </row>
    <row r="18" spans="1:15" ht="180" customHeight="1" x14ac:dyDescent="0.25">
      <c r="A18" s="32" t="s">
        <v>69</v>
      </c>
      <c r="B18" s="32">
        <v>2</v>
      </c>
      <c r="C18" s="13" t="s">
        <v>103</v>
      </c>
      <c r="D18" s="15" t="s">
        <v>99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3" t="s">
        <v>104</v>
      </c>
    </row>
    <row r="19" spans="1:15" ht="18.75" customHeight="1" x14ac:dyDescent="0.25">
      <c r="A19" s="31" t="s">
        <v>69</v>
      </c>
      <c r="B19" s="31" t="s">
        <v>64</v>
      </c>
      <c r="C19" s="151" t="s">
        <v>285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</row>
    <row r="20" spans="1:15" ht="111.75" customHeight="1" x14ac:dyDescent="0.25">
      <c r="A20" s="32" t="s">
        <v>69</v>
      </c>
      <c r="B20" s="32" t="s">
        <v>64</v>
      </c>
      <c r="C20" s="13" t="s">
        <v>106</v>
      </c>
      <c r="D20" s="15" t="s">
        <v>133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13" t="s">
        <v>105</v>
      </c>
    </row>
    <row r="21" spans="1:15" ht="18.75" customHeight="1" x14ac:dyDescent="0.25">
      <c r="A21" s="31" t="s">
        <v>69</v>
      </c>
      <c r="B21" s="31" t="s">
        <v>127</v>
      </c>
      <c r="C21" s="151" t="s">
        <v>281</v>
      </c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</row>
    <row r="22" spans="1:15" ht="281.25" x14ac:dyDescent="0.25">
      <c r="A22" s="32" t="s">
        <v>69</v>
      </c>
      <c r="B22" s="32" t="s">
        <v>127</v>
      </c>
      <c r="C22" s="13" t="s">
        <v>134</v>
      </c>
      <c r="D22" s="15" t="s">
        <v>135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3" t="s">
        <v>136</v>
      </c>
    </row>
  </sheetData>
  <mergeCells count="31">
    <mergeCell ref="C19:O19"/>
    <mergeCell ref="C21:O21"/>
    <mergeCell ref="E12:E15"/>
    <mergeCell ref="D12:D15"/>
    <mergeCell ref="H12:H15"/>
    <mergeCell ref="N12:N15"/>
    <mergeCell ref="C16:O16"/>
    <mergeCell ref="I12:I15"/>
    <mergeCell ref="G12:G15"/>
    <mergeCell ref="F12:F15"/>
    <mergeCell ref="A12:A15"/>
    <mergeCell ref="O12:O15"/>
    <mergeCell ref="A6:O6"/>
    <mergeCell ref="N9:N10"/>
    <mergeCell ref="C11:O11"/>
    <mergeCell ref="B12:B15"/>
    <mergeCell ref="A8:B9"/>
    <mergeCell ref="C8:C10"/>
    <mergeCell ref="E8:N8"/>
    <mergeCell ref="O8:O10"/>
    <mergeCell ref="K9:K10"/>
    <mergeCell ref="L9:L10"/>
    <mergeCell ref="M9:M10"/>
    <mergeCell ref="N3:O3"/>
    <mergeCell ref="D8:D10"/>
    <mergeCell ref="H9:H10"/>
    <mergeCell ref="I9:I10"/>
    <mergeCell ref="E9:E10"/>
    <mergeCell ref="F9:F10"/>
    <mergeCell ref="G9:G10"/>
    <mergeCell ref="J9:J10"/>
  </mergeCells>
  <phoneticPr fontId="20" type="noConversion"/>
  <pageMargins left="0.59055118110236227" right="0.59055118110236227" top="0.78740157480314965" bottom="0.78740157480314965" header="0.31496062992125984" footer="0.31496062992125984"/>
  <pageSetup paperSize="9" scale="72" fitToHeight="0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opLeftCell="A25" zoomScale="110" zoomScaleNormal="110" workbookViewId="0">
      <selection activeCell="G23" sqref="A1:P27"/>
    </sheetView>
  </sheetViews>
  <sheetFormatPr defaultRowHeight="15" x14ac:dyDescent="0.25"/>
  <cols>
    <col min="1" max="1" width="4.42578125" customWidth="1"/>
    <col min="2" max="2" width="4.28515625" customWidth="1"/>
    <col min="3" max="3" width="4.7109375" customWidth="1"/>
    <col min="4" max="4" width="29.140625" customWidth="1"/>
    <col min="5" max="5" width="33.28515625" customWidth="1"/>
    <col min="6" max="6" width="11" customWidth="1"/>
    <col min="7" max="16" width="10.7109375" customWidth="1"/>
  </cols>
  <sheetData>
    <row r="1" spans="1:16" s="1" customFormat="1" ht="12.75" x14ac:dyDescent="0.2">
      <c r="A1" s="8"/>
      <c r="B1" s="8"/>
      <c r="C1" s="8"/>
      <c r="D1" s="8"/>
      <c r="E1" s="8"/>
      <c r="F1" s="8"/>
      <c r="G1" s="8"/>
      <c r="I1" s="52" t="s">
        <v>35</v>
      </c>
      <c r="J1" s="2"/>
      <c r="K1" s="2"/>
      <c r="L1" s="2"/>
      <c r="M1" s="2"/>
      <c r="N1" s="2"/>
      <c r="O1" s="2"/>
      <c r="P1" s="2"/>
    </row>
    <row r="2" spans="1:16" s="1" customFormat="1" ht="12.75" x14ac:dyDescent="0.2">
      <c r="A2" s="8"/>
      <c r="B2" s="8"/>
      <c r="C2" s="8"/>
      <c r="D2" s="8"/>
      <c r="E2" s="8"/>
      <c r="F2" s="8"/>
      <c r="G2" s="8"/>
      <c r="I2" s="52" t="s">
        <v>39</v>
      </c>
      <c r="J2" s="2"/>
      <c r="K2" s="2"/>
      <c r="L2" s="2"/>
      <c r="M2" s="2"/>
      <c r="N2" s="2"/>
      <c r="O2" s="2"/>
      <c r="P2" s="2"/>
    </row>
    <row r="3" spans="1:16" s="1" customFormat="1" ht="12.75" x14ac:dyDescent="0.2">
      <c r="A3" s="8"/>
      <c r="B3" s="8"/>
      <c r="C3" s="8"/>
      <c r="D3" s="8"/>
      <c r="E3" s="8"/>
      <c r="F3" s="8"/>
      <c r="G3" s="8"/>
      <c r="I3" s="169" t="s">
        <v>118</v>
      </c>
      <c r="J3" s="169"/>
      <c r="K3" s="169"/>
      <c r="L3" s="169"/>
      <c r="M3" s="169"/>
      <c r="N3" s="169"/>
      <c r="O3" s="169"/>
      <c r="P3" s="169"/>
    </row>
    <row r="4" spans="1:16" s="1" customFormat="1" ht="12.75" x14ac:dyDescent="0.2">
      <c r="A4" s="8"/>
      <c r="B4" s="8"/>
      <c r="C4" s="8"/>
      <c r="D4" s="8"/>
      <c r="E4" s="8"/>
      <c r="F4" s="8"/>
      <c r="G4" s="8"/>
      <c r="I4" s="53" t="s">
        <v>128</v>
      </c>
      <c r="J4" s="2"/>
      <c r="K4" s="2"/>
      <c r="L4" s="2"/>
      <c r="M4" s="2"/>
      <c r="N4" s="2"/>
      <c r="O4" s="2"/>
      <c r="P4" s="2"/>
    </row>
    <row r="5" spans="1:16" s="1" customFormat="1" ht="12.75" x14ac:dyDescent="0.2">
      <c r="A5" s="8"/>
      <c r="B5" s="8"/>
      <c r="C5" s="8"/>
      <c r="D5" s="7"/>
      <c r="E5" s="7"/>
      <c r="F5" s="7"/>
      <c r="G5" s="7"/>
      <c r="I5" s="54" t="s">
        <v>277</v>
      </c>
      <c r="J5" s="3"/>
      <c r="K5" s="3"/>
      <c r="L5" s="3"/>
      <c r="M5" s="3"/>
      <c r="N5" s="3"/>
      <c r="O5" s="3"/>
      <c r="P5" s="2"/>
    </row>
    <row r="6" spans="1:16" s="1" customFormat="1" ht="14.1" customHeight="1" x14ac:dyDescent="0.2">
      <c r="A6" s="170" t="s">
        <v>63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</row>
    <row r="7" spans="1:16" s="1" customFormat="1" ht="7.5" customHeight="1" x14ac:dyDescent="0.2">
      <c r="A7" s="8"/>
      <c r="B7" s="8"/>
      <c r="C7" s="8"/>
      <c r="D7" s="7"/>
      <c r="E7" s="7"/>
      <c r="F7" s="7"/>
      <c r="G7" s="7"/>
      <c r="H7" s="7"/>
      <c r="I7" s="7"/>
      <c r="J7" s="7"/>
      <c r="K7" s="7"/>
      <c r="L7" s="110"/>
      <c r="M7" s="118"/>
      <c r="N7" s="118"/>
      <c r="O7" s="118"/>
      <c r="P7" s="7"/>
    </row>
    <row r="8" spans="1:16" ht="41.25" customHeight="1" x14ac:dyDescent="0.25">
      <c r="A8" s="133" t="s">
        <v>21</v>
      </c>
      <c r="B8" s="133"/>
      <c r="C8" s="134" t="s">
        <v>13</v>
      </c>
      <c r="D8" s="134" t="s">
        <v>48</v>
      </c>
      <c r="E8" s="134" t="s">
        <v>28</v>
      </c>
      <c r="F8" s="134" t="s">
        <v>29</v>
      </c>
      <c r="G8" s="134" t="s">
        <v>58</v>
      </c>
      <c r="H8" s="134" t="s">
        <v>59</v>
      </c>
      <c r="I8" s="134" t="s">
        <v>60</v>
      </c>
      <c r="J8" s="134" t="s">
        <v>61</v>
      </c>
      <c r="K8" s="134" t="s">
        <v>62</v>
      </c>
      <c r="L8" s="145" t="s">
        <v>120</v>
      </c>
      <c r="M8" s="134" t="s">
        <v>268</v>
      </c>
      <c r="N8" s="134" t="s">
        <v>274</v>
      </c>
      <c r="O8" s="134" t="s">
        <v>275</v>
      </c>
      <c r="P8" s="134" t="s">
        <v>276</v>
      </c>
    </row>
    <row r="9" spans="1:16" x14ac:dyDescent="0.25">
      <c r="A9" s="15" t="s">
        <v>45</v>
      </c>
      <c r="B9" s="15" t="s">
        <v>22</v>
      </c>
      <c r="C9" s="134"/>
      <c r="D9" s="134"/>
      <c r="E9" s="134"/>
      <c r="F9" s="134"/>
      <c r="G9" s="134"/>
      <c r="H9" s="134"/>
      <c r="I9" s="134"/>
      <c r="J9" s="134"/>
      <c r="K9" s="134"/>
      <c r="L9" s="168"/>
      <c r="M9" s="134"/>
      <c r="N9" s="134"/>
      <c r="O9" s="134"/>
      <c r="P9" s="134"/>
    </row>
    <row r="10" spans="1:16" x14ac:dyDescent="0.25">
      <c r="A10" s="31" t="s">
        <v>69</v>
      </c>
      <c r="B10" s="34" t="s">
        <v>130</v>
      </c>
      <c r="C10" s="35"/>
      <c r="D10" s="151" t="s">
        <v>285</v>
      </c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</row>
    <row r="11" spans="1:16" ht="33.75" customHeight="1" x14ac:dyDescent="0.25">
      <c r="A11" s="136" t="s">
        <v>69</v>
      </c>
      <c r="B11" s="136" t="s">
        <v>130</v>
      </c>
      <c r="C11" s="136"/>
      <c r="D11" s="139" t="s">
        <v>108</v>
      </c>
      <c r="E11" s="13" t="s">
        <v>131</v>
      </c>
      <c r="F11" s="16" t="s">
        <v>107</v>
      </c>
      <c r="G11" s="158" t="s">
        <v>129</v>
      </c>
      <c r="H11" s="159"/>
      <c r="I11" s="159"/>
      <c r="J11" s="159"/>
      <c r="K11" s="159"/>
      <c r="L11" s="159"/>
      <c r="M11" s="159"/>
      <c r="N11" s="159"/>
      <c r="O11" s="159"/>
      <c r="P11" s="160"/>
    </row>
    <row r="12" spans="1:16" x14ac:dyDescent="0.25">
      <c r="A12" s="136"/>
      <c r="B12" s="136"/>
      <c r="C12" s="136"/>
      <c r="D12" s="139"/>
      <c r="E12" s="40" t="s">
        <v>109</v>
      </c>
      <c r="F12" s="16" t="s">
        <v>110</v>
      </c>
      <c r="G12" s="161"/>
      <c r="H12" s="162"/>
      <c r="I12" s="162"/>
      <c r="J12" s="162"/>
      <c r="K12" s="162"/>
      <c r="L12" s="162"/>
      <c r="M12" s="162"/>
      <c r="N12" s="162"/>
      <c r="O12" s="162"/>
      <c r="P12" s="163"/>
    </row>
    <row r="13" spans="1:16" ht="26.25" customHeight="1" x14ac:dyDescent="0.25">
      <c r="A13" s="136"/>
      <c r="B13" s="136"/>
      <c r="C13" s="136"/>
      <c r="D13" s="139"/>
      <c r="E13" s="40" t="s">
        <v>111</v>
      </c>
      <c r="F13" s="16" t="s">
        <v>76</v>
      </c>
      <c r="G13" s="161"/>
      <c r="H13" s="162"/>
      <c r="I13" s="162"/>
      <c r="J13" s="162"/>
      <c r="K13" s="162"/>
      <c r="L13" s="162"/>
      <c r="M13" s="162"/>
      <c r="N13" s="162"/>
      <c r="O13" s="162"/>
      <c r="P13" s="163"/>
    </row>
    <row r="14" spans="1:16" ht="33.75" x14ac:dyDescent="0.25">
      <c r="A14" s="142" t="s">
        <v>69</v>
      </c>
      <c r="B14" s="142" t="s">
        <v>130</v>
      </c>
      <c r="C14" s="142"/>
      <c r="D14" s="156" t="s">
        <v>175</v>
      </c>
      <c r="E14" s="13" t="s">
        <v>131</v>
      </c>
      <c r="F14" s="16" t="s">
        <v>107</v>
      </c>
      <c r="G14" s="161"/>
      <c r="H14" s="162"/>
      <c r="I14" s="162"/>
      <c r="J14" s="162"/>
      <c r="K14" s="162"/>
      <c r="L14" s="162"/>
      <c r="M14" s="162"/>
      <c r="N14" s="162"/>
      <c r="O14" s="162"/>
      <c r="P14" s="163"/>
    </row>
    <row r="15" spans="1:16" x14ac:dyDescent="0.25">
      <c r="A15" s="143"/>
      <c r="B15" s="143"/>
      <c r="C15" s="143"/>
      <c r="D15" s="167"/>
      <c r="E15" s="40" t="s">
        <v>176</v>
      </c>
      <c r="F15" s="16" t="s">
        <v>81</v>
      </c>
      <c r="G15" s="161"/>
      <c r="H15" s="162"/>
      <c r="I15" s="162"/>
      <c r="J15" s="162"/>
      <c r="K15" s="162"/>
      <c r="L15" s="162"/>
      <c r="M15" s="162"/>
      <c r="N15" s="162"/>
      <c r="O15" s="162"/>
      <c r="P15" s="163"/>
    </row>
    <row r="16" spans="1:16" x14ac:dyDescent="0.25">
      <c r="A16" s="143"/>
      <c r="B16" s="143"/>
      <c r="C16" s="143"/>
      <c r="D16" s="167"/>
      <c r="E16" s="40" t="s">
        <v>177</v>
      </c>
      <c r="F16" s="16" t="s">
        <v>76</v>
      </c>
      <c r="G16" s="161"/>
      <c r="H16" s="162"/>
      <c r="I16" s="162"/>
      <c r="J16" s="162"/>
      <c r="K16" s="162"/>
      <c r="L16" s="162"/>
      <c r="M16" s="162"/>
      <c r="N16" s="162"/>
      <c r="O16" s="162"/>
      <c r="P16" s="163"/>
    </row>
    <row r="17" spans="1:16" ht="26.25" customHeight="1" x14ac:dyDescent="0.25">
      <c r="A17" s="144"/>
      <c r="B17" s="144"/>
      <c r="C17" s="144"/>
      <c r="D17" s="157"/>
      <c r="E17" s="40" t="s">
        <v>178</v>
      </c>
      <c r="F17" s="16" t="s">
        <v>110</v>
      </c>
      <c r="G17" s="161"/>
      <c r="H17" s="162"/>
      <c r="I17" s="162"/>
      <c r="J17" s="162"/>
      <c r="K17" s="162"/>
      <c r="L17" s="162"/>
      <c r="M17" s="162"/>
      <c r="N17" s="162"/>
      <c r="O17" s="162"/>
      <c r="P17" s="163"/>
    </row>
    <row r="18" spans="1:16" ht="33.75" x14ac:dyDescent="0.25">
      <c r="A18" s="142" t="s">
        <v>69</v>
      </c>
      <c r="B18" s="142" t="s">
        <v>130</v>
      </c>
      <c r="C18" s="142"/>
      <c r="D18" s="156" t="s">
        <v>179</v>
      </c>
      <c r="E18" s="13" t="s">
        <v>131</v>
      </c>
      <c r="F18" s="16" t="s">
        <v>107</v>
      </c>
      <c r="G18" s="161"/>
      <c r="H18" s="162"/>
      <c r="I18" s="162"/>
      <c r="J18" s="162"/>
      <c r="K18" s="162"/>
      <c r="L18" s="162"/>
      <c r="M18" s="162"/>
      <c r="N18" s="162"/>
      <c r="O18" s="162"/>
      <c r="P18" s="163"/>
    </row>
    <row r="19" spans="1:16" x14ac:dyDescent="0.25">
      <c r="A19" s="144"/>
      <c r="B19" s="144"/>
      <c r="C19" s="144"/>
      <c r="D19" s="157"/>
      <c r="E19" s="40" t="s">
        <v>180</v>
      </c>
      <c r="F19" s="16" t="s">
        <v>81</v>
      </c>
      <c r="G19" s="161"/>
      <c r="H19" s="162"/>
      <c r="I19" s="162"/>
      <c r="J19" s="162"/>
      <c r="K19" s="162"/>
      <c r="L19" s="162"/>
      <c r="M19" s="162"/>
      <c r="N19" s="162"/>
      <c r="O19" s="162"/>
      <c r="P19" s="163"/>
    </row>
    <row r="20" spans="1:16" ht="33.75" x14ac:dyDescent="0.25">
      <c r="A20" s="142" t="s">
        <v>69</v>
      </c>
      <c r="B20" s="142" t="s">
        <v>130</v>
      </c>
      <c r="C20" s="142"/>
      <c r="D20" s="145" t="s">
        <v>182</v>
      </c>
      <c r="E20" s="13" t="s">
        <v>131</v>
      </c>
      <c r="F20" s="16" t="s">
        <v>107</v>
      </c>
      <c r="G20" s="161"/>
      <c r="H20" s="162"/>
      <c r="I20" s="162"/>
      <c r="J20" s="162"/>
      <c r="K20" s="162"/>
      <c r="L20" s="162"/>
      <c r="M20" s="162"/>
      <c r="N20" s="162"/>
      <c r="O20" s="162"/>
      <c r="P20" s="163"/>
    </row>
    <row r="21" spans="1:16" ht="22.5" x14ac:dyDescent="0.25">
      <c r="A21" s="144"/>
      <c r="B21" s="144"/>
      <c r="C21" s="144"/>
      <c r="D21" s="147"/>
      <c r="E21" s="40" t="s">
        <v>183</v>
      </c>
      <c r="F21" s="16" t="s">
        <v>184</v>
      </c>
      <c r="G21" s="164"/>
      <c r="H21" s="165"/>
      <c r="I21" s="165"/>
      <c r="J21" s="165"/>
      <c r="K21" s="165"/>
      <c r="L21" s="165"/>
      <c r="M21" s="165"/>
      <c r="N21" s="165"/>
      <c r="O21" s="165"/>
      <c r="P21" s="166"/>
    </row>
    <row r="22" spans="1:16" x14ac:dyDescent="0.25">
      <c r="A22" s="31" t="s">
        <v>69</v>
      </c>
      <c r="B22" s="34" t="s">
        <v>181</v>
      </c>
      <c r="C22" s="35"/>
      <c r="D22" s="151" t="s">
        <v>281</v>
      </c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</row>
    <row r="23" spans="1:16" ht="33.75" x14ac:dyDescent="0.25">
      <c r="A23" s="136" t="s">
        <v>69</v>
      </c>
      <c r="B23" s="136" t="s">
        <v>181</v>
      </c>
      <c r="C23" s="136"/>
      <c r="D23" s="139" t="s">
        <v>112</v>
      </c>
      <c r="E23" s="13" t="s">
        <v>131</v>
      </c>
      <c r="F23" s="16" t="s">
        <v>107</v>
      </c>
      <c r="G23" s="158" t="s">
        <v>129</v>
      </c>
      <c r="H23" s="159"/>
      <c r="I23" s="159"/>
      <c r="J23" s="159"/>
      <c r="K23" s="159"/>
      <c r="L23" s="159"/>
      <c r="M23" s="159"/>
      <c r="N23" s="159"/>
      <c r="O23" s="159"/>
      <c r="P23" s="160"/>
    </row>
    <row r="24" spans="1:16" ht="22.5" x14ac:dyDescent="0.25">
      <c r="A24" s="136"/>
      <c r="B24" s="136"/>
      <c r="C24" s="136"/>
      <c r="D24" s="139"/>
      <c r="E24" s="40" t="s">
        <v>113</v>
      </c>
      <c r="F24" s="16" t="s">
        <v>81</v>
      </c>
      <c r="G24" s="161"/>
      <c r="H24" s="162"/>
      <c r="I24" s="162"/>
      <c r="J24" s="162"/>
      <c r="K24" s="162"/>
      <c r="L24" s="162"/>
      <c r="M24" s="162"/>
      <c r="N24" s="162"/>
      <c r="O24" s="162"/>
      <c r="P24" s="163"/>
    </row>
    <row r="25" spans="1:16" ht="22.5" x14ac:dyDescent="0.25">
      <c r="A25" s="136"/>
      <c r="B25" s="136"/>
      <c r="C25" s="136"/>
      <c r="D25" s="139"/>
      <c r="E25" s="40" t="s">
        <v>114</v>
      </c>
      <c r="F25" s="16" t="s">
        <v>81</v>
      </c>
      <c r="G25" s="161"/>
      <c r="H25" s="162"/>
      <c r="I25" s="162"/>
      <c r="J25" s="162"/>
      <c r="K25" s="162"/>
      <c r="L25" s="162"/>
      <c r="M25" s="162"/>
      <c r="N25" s="162"/>
      <c r="O25" s="162"/>
      <c r="P25" s="163"/>
    </row>
    <row r="26" spans="1:16" ht="22.5" x14ac:dyDescent="0.25">
      <c r="A26" s="136"/>
      <c r="B26" s="136"/>
      <c r="C26" s="136"/>
      <c r="D26" s="139"/>
      <c r="E26" s="40" t="s">
        <v>132</v>
      </c>
      <c r="F26" s="16" t="s">
        <v>115</v>
      </c>
      <c r="G26" s="161"/>
      <c r="H26" s="162"/>
      <c r="I26" s="162"/>
      <c r="J26" s="162"/>
      <c r="K26" s="162"/>
      <c r="L26" s="162"/>
      <c r="M26" s="162"/>
      <c r="N26" s="162"/>
      <c r="O26" s="162"/>
      <c r="P26" s="163"/>
    </row>
    <row r="27" spans="1:16" ht="22.5" x14ac:dyDescent="0.25">
      <c r="A27" s="136"/>
      <c r="B27" s="136"/>
      <c r="C27" s="136"/>
      <c r="D27" s="139"/>
      <c r="E27" s="40" t="s">
        <v>116</v>
      </c>
      <c r="F27" s="15" t="s">
        <v>117</v>
      </c>
      <c r="G27" s="164"/>
      <c r="H27" s="165"/>
      <c r="I27" s="165"/>
      <c r="J27" s="165"/>
      <c r="K27" s="165"/>
      <c r="L27" s="165"/>
      <c r="M27" s="165"/>
      <c r="N27" s="165"/>
      <c r="O27" s="165"/>
      <c r="P27" s="166"/>
    </row>
  </sheetData>
  <mergeCells count="41">
    <mergeCell ref="I3:P3"/>
    <mergeCell ref="A6:P6"/>
    <mergeCell ref="P8:P9"/>
    <mergeCell ref="G11:P21"/>
    <mergeCell ref="D10:P10"/>
    <mergeCell ref="I8:I9"/>
    <mergeCell ref="K8:K9"/>
    <mergeCell ref="D8:D9"/>
    <mergeCell ref="A8:B8"/>
    <mergeCell ref="A18:A19"/>
    <mergeCell ref="B11:B13"/>
    <mergeCell ref="C11:C13"/>
    <mergeCell ref="C14:C17"/>
    <mergeCell ref="C18:C19"/>
    <mergeCell ref="B14:B17"/>
    <mergeCell ref="A14:A17"/>
    <mergeCell ref="G23:P27"/>
    <mergeCell ref="D22:P22"/>
    <mergeCell ref="J8:J9"/>
    <mergeCell ref="D14:D17"/>
    <mergeCell ref="D20:D21"/>
    <mergeCell ref="E8:E9"/>
    <mergeCell ref="F8:F9"/>
    <mergeCell ref="D23:D27"/>
    <mergeCell ref="H8:H9"/>
    <mergeCell ref="L8:L9"/>
    <mergeCell ref="M8:M9"/>
    <mergeCell ref="N8:N9"/>
    <mergeCell ref="O8:O9"/>
    <mergeCell ref="A23:A27"/>
    <mergeCell ref="B23:B27"/>
    <mergeCell ref="B20:B21"/>
    <mergeCell ref="A20:A21"/>
    <mergeCell ref="C23:C27"/>
    <mergeCell ref="A11:A13"/>
    <mergeCell ref="C8:C9"/>
    <mergeCell ref="C20:C21"/>
    <mergeCell ref="D18:D19"/>
    <mergeCell ref="G8:G9"/>
    <mergeCell ref="D11:D13"/>
    <mergeCell ref="B18:B19"/>
  </mergeCells>
  <phoneticPr fontId="20" type="noConversion"/>
  <pageMargins left="0.59055118110236227" right="0.59055118110236227" top="0.78740157480314965" bottom="0.78740157480314965" header="0.31496062992125984" footer="0.31496062992125984"/>
  <pageSetup paperSize="9" scale="69" fitToHeight="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zoomScale="110" zoomScaleNormal="110" workbookViewId="0">
      <selection activeCell="V31" sqref="A1:V31"/>
    </sheetView>
  </sheetViews>
  <sheetFormatPr defaultRowHeight="15" x14ac:dyDescent="0.25"/>
  <cols>
    <col min="1" max="1" width="4" customWidth="1"/>
    <col min="2" max="2" width="3.28515625" customWidth="1"/>
    <col min="3" max="3" width="3.5703125" customWidth="1"/>
    <col min="4" max="4" width="3.140625" customWidth="1"/>
    <col min="5" max="5" width="3.28515625" customWidth="1"/>
    <col min="6" max="6" width="37.5703125" customWidth="1"/>
    <col min="7" max="7" width="26" customWidth="1"/>
    <col min="8" max="8" width="4.7109375" customWidth="1"/>
    <col min="9" max="9" width="3.28515625" customWidth="1"/>
    <col min="10" max="10" width="3.42578125" customWidth="1"/>
    <col min="11" max="11" width="10.7109375" customWidth="1"/>
    <col min="12" max="12" width="5.7109375" customWidth="1"/>
    <col min="13" max="14" width="9.7109375" customWidth="1"/>
    <col min="15" max="15" width="9.7109375" style="97" customWidth="1"/>
    <col min="16" max="21" width="9.7109375" customWidth="1"/>
    <col min="22" max="22" width="11" customWidth="1"/>
    <col min="23" max="23" width="13.28515625" customWidth="1"/>
  </cols>
  <sheetData>
    <row r="1" spans="1:22" ht="14.1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4" t="s">
        <v>34</v>
      </c>
      <c r="O1" s="103"/>
      <c r="P1" s="8"/>
      <c r="Q1" s="8"/>
      <c r="R1" s="8"/>
      <c r="S1" s="8"/>
      <c r="T1" s="8"/>
      <c r="U1" s="8"/>
      <c r="V1" s="8"/>
    </row>
    <row r="2" spans="1:22" ht="14.1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4" t="s">
        <v>39</v>
      </c>
      <c r="O2" s="103"/>
      <c r="P2" s="8"/>
      <c r="Q2" s="8"/>
      <c r="R2" s="8"/>
      <c r="S2" s="8"/>
      <c r="T2" s="8"/>
      <c r="U2" s="8"/>
      <c r="V2" s="8"/>
    </row>
    <row r="3" spans="1:22" ht="14.1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35" t="s">
        <v>118</v>
      </c>
      <c r="O3" s="135"/>
      <c r="P3" s="135"/>
      <c r="Q3" s="135"/>
      <c r="R3" s="135"/>
      <c r="S3" s="135"/>
      <c r="T3" s="135"/>
      <c r="U3" s="135"/>
      <c r="V3" s="135"/>
    </row>
    <row r="4" spans="1:22" ht="14.1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7" t="s">
        <v>123</v>
      </c>
      <c r="O4" s="104"/>
      <c r="P4" s="8"/>
      <c r="Q4" s="8"/>
      <c r="R4" s="8"/>
      <c r="S4" s="8"/>
      <c r="T4" s="8"/>
      <c r="U4" s="8"/>
      <c r="V4" s="8"/>
    </row>
    <row r="5" spans="1:22" ht="14.1" customHeight="1" x14ac:dyDescent="0.25">
      <c r="A5" s="8"/>
      <c r="B5" s="8"/>
      <c r="C5" s="8"/>
      <c r="D5" s="8"/>
      <c r="E5" s="76"/>
      <c r="F5" s="76"/>
      <c r="G5" s="76"/>
      <c r="H5" s="76"/>
      <c r="I5" s="76"/>
      <c r="J5" s="76"/>
      <c r="K5" s="76"/>
      <c r="L5" s="76"/>
      <c r="M5" s="8"/>
      <c r="N5" s="78" t="s">
        <v>277</v>
      </c>
      <c r="O5" s="104"/>
      <c r="P5" s="76"/>
      <c r="Q5" s="76"/>
      <c r="R5" s="110"/>
      <c r="S5" s="118"/>
      <c r="T5" s="118"/>
      <c r="U5" s="118"/>
      <c r="V5" s="9"/>
    </row>
    <row r="6" spans="1:22" ht="14.1" customHeight="1" x14ac:dyDescent="0.25">
      <c r="A6" s="8"/>
      <c r="B6" s="8"/>
      <c r="C6" s="8"/>
      <c r="D6" s="8"/>
      <c r="E6" s="76"/>
      <c r="F6" s="76"/>
      <c r="G6" s="76"/>
      <c r="H6" s="76"/>
      <c r="I6" s="76"/>
      <c r="J6" s="76"/>
      <c r="K6" s="76"/>
      <c r="L6" s="76"/>
      <c r="M6" s="75"/>
      <c r="N6" s="76"/>
      <c r="O6" s="105"/>
      <c r="P6" s="76"/>
      <c r="Q6" s="76"/>
      <c r="R6" s="110"/>
      <c r="S6" s="118"/>
      <c r="T6" s="118"/>
      <c r="U6" s="118"/>
      <c r="V6" s="9"/>
    </row>
    <row r="7" spans="1:22" ht="14.1" customHeight="1" x14ac:dyDescent="0.25">
      <c r="A7" s="8"/>
      <c r="B7" s="8"/>
      <c r="C7" s="8"/>
      <c r="D7" s="8"/>
      <c r="E7" s="176" t="s">
        <v>124</v>
      </c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</row>
    <row r="8" spans="1:22" ht="14.1" customHeight="1" x14ac:dyDescent="0.25">
      <c r="A8" s="8"/>
      <c r="B8" s="8"/>
      <c r="C8" s="8"/>
      <c r="D8" s="8"/>
      <c r="E8" s="76"/>
      <c r="F8" s="76"/>
      <c r="G8" s="76"/>
      <c r="H8" s="76"/>
      <c r="I8" s="76"/>
      <c r="J8" s="76"/>
      <c r="K8" s="76"/>
      <c r="L8" s="76"/>
      <c r="M8" s="76"/>
      <c r="N8" s="76"/>
      <c r="O8" s="105"/>
      <c r="P8" s="76"/>
      <c r="Q8" s="76"/>
      <c r="R8" s="110"/>
      <c r="S8" s="118"/>
      <c r="T8" s="118"/>
      <c r="U8" s="118"/>
      <c r="V8" s="76"/>
    </row>
    <row r="9" spans="1:22" ht="36.75" customHeight="1" x14ac:dyDescent="0.25">
      <c r="A9" s="175" t="s">
        <v>21</v>
      </c>
      <c r="B9" s="175"/>
      <c r="C9" s="175"/>
      <c r="D9" s="175"/>
      <c r="E9" s="175"/>
      <c r="F9" s="175" t="s">
        <v>42</v>
      </c>
      <c r="G9" s="175" t="s">
        <v>91</v>
      </c>
      <c r="H9" s="175" t="s">
        <v>12</v>
      </c>
      <c r="I9" s="175"/>
      <c r="J9" s="175"/>
      <c r="K9" s="175"/>
      <c r="L9" s="175"/>
      <c r="M9" s="175" t="s">
        <v>46</v>
      </c>
      <c r="N9" s="175"/>
      <c r="O9" s="175"/>
      <c r="P9" s="175"/>
      <c r="Q9" s="175"/>
      <c r="R9" s="175"/>
      <c r="S9" s="175"/>
      <c r="T9" s="175"/>
      <c r="U9" s="175"/>
      <c r="V9" s="175"/>
    </row>
    <row r="10" spans="1:22" ht="24" customHeight="1" x14ac:dyDescent="0.25">
      <c r="A10" s="70" t="s">
        <v>45</v>
      </c>
      <c r="B10" s="70" t="s">
        <v>22</v>
      </c>
      <c r="C10" s="70" t="s">
        <v>23</v>
      </c>
      <c r="D10" s="70" t="s">
        <v>24</v>
      </c>
      <c r="E10" s="70" t="s">
        <v>78</v>
      </c>
      <c r="F10" s="175"/>
      <c r="G10" s="175"/>
      <c r="H10" s="70" t="s">
        <v>13</v>
      </c>
      <c r="I10" s="70" t="s">
        <v>14</v>
      </c>
      <c r="J10" s="70" t="s">
        <v>15</v>
      </c>
      <c r="K10" s="70" t="s">
        <v>16</v>
      </c>
      <c r="L10" s="70" t="s">
        <v>17</v>
      </c>
      <c r="M10" s="70" t="s">
        <v>58</v>
      </c>
      <c r="N10" s="70" t="s">
        <v>59</v>
      </c>
      <c r="O10" s="98" t="s">
        <v>60</v>
      </c>
      <c r="P10" s="70" t="s">
        <v>61</v>
      </c>
      <c r="Q10" s="70" t="s">
        <v>62</v>
      </c>
      <c r="R10" s="116" t="s">
        <v>120</v>
      </c>
      <c r="S10" s="123" t="s">
        <v>268</v>
      </c>
      <c r="T10" s="123" t="s">
        <v>274</v>
      </c>
      <c r="U10" s="123" t="s">
        <v>275</v>
      </c>
      <c r="V10" s="70" t="s">
        <v>276</v>
      </c>
    </row>
    <row r="11" spans="1:22" ht="17.25" customHeight="1" x14ac:dyDescent="0.25">
      <c r="A11" s="171" t="s">
        <v>122</v>
      </c>
      <c r="B11" s="171"/>
      <c r="C11" s="171"/>
      <c r="D11" s="171"/>
      <c r="E11" s="171"/>
      <c r="F11" s="173" t="s">
        <v>286</v>
      </c>
      <c r="G11" s="79" t="s">
        <v>79</v>
      </c>
      <c r="H11" s="80"/>
      <c r="I11" s="80"/>
      <c r="J11" s="80"/>
      <c r="K11" s="80"/>
      <c r="L11" s="80"/>
      <c r="M11" s="106">
        <f t="shared" ref="M11:V11" si="0">M12+M13</f>
        <v>57693.2</v>
      </c>
      <c r="N11" s="106">
        <f>N13+N12</f>
        <v>61462</v>
      </c>
      <c r="O11" s="106">
        <f>O14+O17+O21+O26</f>
        <v>41822.5</v>
      </c>
      <c r="P11" s="106">
        <f t="shared" si="0"/>
        <v>13530</v>
      </c>
      <c r="Q11" s="106">
        <f t="shared" si="0"/>
        <v>15071</v>
      </c>
      <c r="R11" s="106">
        <f t="shared" si="0"/>
        <v>14060.6</v>
      </c>
      <c r="S11" s="106">
        <f t="shared" si="0"/>
        <v>14060.6</v>
      </c>
      <c r="T11" s="106">
        <f t="shared" si="0"/>
        <v>14060.6</v>
      </c>
      <c r="U11" s="106">
        <f t="shared" si="0"/>
        <v>14060.6</v>
      </c>
      <c r="V11" s="106">
        <f t="shared" si="0"/>
        <v>14060.6</v>
      </c>
    </row>
    <row r="12" spans="1:22" ht="26.25" customHeight="1" x14ac:dyDescent="0.25">
      <c r="A12" s="171"/>
      <c r="B12" s="171"/>
      <c r="C12" s="171"/>
      <c r="D12" s="171"/>
      <c r="E12" s="171"/>
      <c r="F12" s="177"/>
      <c r="G12" s="47" t="s">
        <v>125</v>
      </c>
      <c r="H12" s="80">
        <v>482</v>
      </c>
      <c r="I12" s="80"/>
      <c r="J12" s="80"/>
      <c r="K12" s="80"/>
      <c r="L12" s="80"/>
      <c r="M12" s="106">
        <f>M21</f>
        <v>67.2</v>
      </c>
      <c r="N12" s="106">
        <f>N23</f>
        <v>67.2</v>
      </c>
      <c r="O12" s="106">
        <f>N12</f>
        <v>67.2</v>
      </c>
      <c r="P12" s="106">
        <v>0</v>
      </c>
      <c r="Q12" s="106">
        <f t="shared" ref="Q12" si="1">Q21</f>
        <v>0</v>
      </c>
      <c r="R12" s="106">
        <v>0</v>
      </c>
      <c r="S12" s="106">
        <v>0</v>
      </c>
      <c r="T12" s="106"/>
      <c r="U12" s="106"/>
      <c r="V12" s="106"/>
    </row>
    <row r="13" spans="1:22" ht="86.25" customHeight="1" x14ac:dyDescent="0.25">
      <c r="A13" s="171"/>
      <c r="B13" s="171"/>
      <c r="C13" s="171"/>
      <c r="D13" s="171"/>
      <c r="E13" s="171"/>
      <c r="F13" s="177"/>
      <c r="G13" s="47" t="s">
        <v>239</v>
      </c>
      <c r="H13" s="80">
        <v>473</v>
      </c>
      <c r="I13" s="80"/>
      <c r="J13" s="80"/>
      <c r="K13" s="80"/>
      <c r="L13" s="80"/>
      <c r="M13" s="106">
        <v>57626</v>
      </c>
      <c r="N13" s="106">
        <v>61394.8</v>
      </c>
      <c r="O13" s="106">
        <f>O11-O12</f>
        <v>41755.300000000003</v>
      </c>
      <c r="P13" s="106">
        <f>P17+P26</f>
        <v>13530</v>
      </c>
      <c r="Q13" s="106">
        <f>Q17+Q26</f>
        <v>15071</v>
      </c>
      <c r="R13" s="106">
        <f>R17+R21+R26</f>
        <v>14060.6</v>
      </c>
      <c r="S13" s="106">
        <f t="shared" ref="S13:V13" si="2">S17+S21+S26</f>
        <v>14060.6</v>
      </c>
      <c r="T13" s="106">
        <f t="shared" si="2"/>
        <v>14060.6</v>
      </c>
      <c r="U13" s="106">
        <f t="shared" si="2"/>
        <v>14060.6</v>
      </c>
      <c r="V13" s="106">
        <f t="shared" si="2"/>
        <v>14060.6</v>
      </c>
    </row>
    <row r="14" spans="1:22" s="97" customFormat="1" ht="15" customHeight="1" x14ac:dyDescent="0.25">
      <c r="A14" s="190" t="s">
        <v>122</v>
      </c>
      <c r="B14" s="190">
        <v>1</v>
      </c>
      <c r="C14" s="190"/>
      <c r="D14" s="190"/>
      <c r="E14" s="190"/>
      <c r="F14" s="191" t="s">
        <v>287</v>
      </c>
      <c r="G14" s="192" t="s">
        <v>32</v>
      </c>
      <c r="H14" s="193"/>
      <c r="I14" s="193"/>
      <c r="J14" s="193"/>
      <c r="K14" s="193"/>
      <c r="L14" s="193"/>
      <c r="M14" s="107">
        <f t="shared" ref="M14:Q14" si="3">M15</f>
        <v>776.1</v>
      </c>
      <c r="N14" s="107">
        <f t="shared" si="3"/>
        <v>0</v>
      </c>
      <c r="O14" s="107">
        <f t="shared" si="3"/>
        <v>1500.2</v>
      </c>
      <c r="P14" s="107">
        <f t="shared" si="3"/>
        <v>0</v>
      </c>
      <c r="Q14" s="107">
        <f t="shared" si="3"/>
        <v>0</v>
      </c>
      <c r="R14" s="108">
        <v>0</v>
      </c>
      <c r="S14" s="108">
        <v>0</v>
      </c>
      <c r="T14" s="108">
        <v>0</v>
      </c>
      <c r="U14" s="108">
        <v>0</v>
      </c>
      <c r="V14" s="108">
        <v>0</v>
      </c>
    </row>
    <row r="15" spans="1:22" s="97" customFormat="1" ht="33.75" x14ac:dyDescent="0.25">
      <c r="A15" s="190"/>
      <c r="B15" s="190"/>
      <c r="C15" s="190"/>
      <c r="D15" s="190"/>
      <c r="E15" s="190"/>
      <c r="F15" s="194"/>
      <c r="G15" s="127" t="s">
        <v>240</v>
      </c>
      <c r="H15" s="101">
        <v>473</v>
      </c>
      <c r="I15" s="101"/>
      <c r="J15" s="101"/>
      <c r="K15" s="101"/>
      <c r="L15" s="101"/>
      <c r="M15" s="108">
        <v>776.1</v>
      </c>
      <c r="N15" s="108">
        <v>0</v>
      </c>
      <c r="O15" s="108">
        <v>1500.2</v>
      </c>
      <c r="P15" s="108">
        <v>0</v>
      </c>
      <c r="Q15" s="108">
        <v>0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</row>
    <row r="16" spans="1:22" s="97" customFormat="1" ht="38.25" customHeight="1" x14ac:dyDescent="0.25">
      <c r="A16" s="195" t="s">
        <v>69</v>
      </c>
      <c r="B16" s="195" t="s">
        <v>126</v>
      </c>
      <c r="C16" s="195" t="s">
        <v>25</v>
      </c>
      <c r="D16" s="195"/>
      <c r="E16" s="195"/>
      <c r="F16" s="196" t="s">
        <v>156</v>
      </c>
      <c r="G16" s="127" t="s">
        <v>240</v>
      </c>
      <c r="H16" s="101">
        <v>473</v>
      </c>
      <c r="I16" s="197" t="s">
        <v>67</v>
      </c>
      <c r="J16" s="101">
        <v>1</v>
      </c>
      <c r="K16" s="197" t="s">
        <v>256</v>
      </c>
      <c r="L16" s="101">
        <v>244</v>
      </c>
      <c r="M16" s="108">
        <v>776.1</v>
      </c>
      <c r="N16" s="108">
        <v>0</v>
      </c>
      <c r="O16" s="108">
        <v>1500.2</v>
      </c>
      <c r="P16" s="108">
        <v>0</v>
      </c>
      <c r="Q16" s="108">
        <v>0</v>
      </c>
      <c r="R16" s="108">
        <v>0</v>
      </c>
      <c r="S16" s="108">
        <v>0</v>
      </c>
      <c r="T16" s="108">
        <v>0</v>
      </c>
      <c r="U16" s="108">
        <v>0</v>
      </c>
      <c r="V16" s="108">
        <v>0</v>
      </c>
    </row>
    <row r="17" spans="1:23" x14ac:dyDescent="0.25">
      <c r="A17" s="171" t="s">
        <v>122</v>
      </c>
      <c r="B17" s="171">
        <v>2</v>
      </c>
      <c r="C17" s="171"/>
      <c r="D17" s="171"/>
      <c r="E17" s="171"/>
      <c r="F17" s="173" t="s">
        <v>279</v>
      </c>
      <c r="G17" s="79" t="s">
        <v>32</v>
      </c>
      <c r="H17" s="80"/>
      <c r="I17" s="80"/>
      <c r="J17" s="80"/>
      <c r="K17" s="80"/>
      <c r="L17" s="80"/>
      <c r="M17" s="106">
        <f t="shared" ref="M17:V17" si="4">M18</f>
        <v>13385.599999999999</v>
      </c>
      <c r="N17" s="106">
        <f t="shared" si="4"/>
        <v>28163.073</v>
      </c>
      <c r="O17" s="106">
        <f t="shared" si="4"/>
        <v>13168.1</v>
      </c>
      <c r="P17" s="106">
        <f t="shared" si="4"/>
        <v>1500</v>
      </c>
      <c r="Q17" s="106">
        <f t="shared" si="4"/>
        <v>1500</v>
      </c>
      <c r="R17" s="106">
        <f t="shared" si="4"/>
        <v>1500</v>
      </c>
      <c r="S17" s="106">
        <f t="shared" si="4"/>
        <v>1500</v>
      </c>
      <c r="T17" s="106">
        <f t="shared" si="4"/>
        <v>1500</v>
      </c>
      <c r="U17" s="106">
        <f t="shared" si="4"/>
        <v>1500</v>
      </c>
      <c r="V17" s="106">
        <f t="shared" si="4"/>
        <v>1500</v>
      </c>
    </row>
    <row r="18" spans="1:23" ht="22.5" x14ac:dyDescent="0.25">
      <c r="A18" s="171"/>
      <c r="B18" s="171"/>
      <c r="C18" s="171"/>
      <c r="D18" s="171"/>
      <c r="E18" s="171"/>
      <c r="F18" s="174"/>
      <c r="G18" s="47" t="s">
        <v>125</v>
      </c>
      <c r="H18" s="81"/>
      <c r="I18" s="81"/>
      <c r="J18" s="81"/>
      <c r="K18" s="81"/>
      <c r="L18" s="81"/>
      <c r="M18" s="109">
        <f>M19+M20</f>
        <v>13385.599999999999</v>
      </c>
      <c r="N18" s="109">
        <f>N19+N20</f>
        <v>28163.073</v>
      </c>
      <c r="O18" s="109">
        <f>O19+O20</f>
        <v>13168.1</v>
      </c>
      <c r="P18" s="109">
        <f>P19+P20</f>
        <v>1500</v>
      </c>
      <c r="Q18" s="109">
        <v>1500</v>
      </c>
      <c r="R18" s="109">
        <v>1500</v>
      </c>
      <c r="S18" s="109">
        <v>1500</v>
      </c>
      <c r="T18" s="109">
        <v>1500</v>
      </c>
      <c r="U18" s="109">
        <v>1500</v>
      </c>
      <c r="V18" s="109">
        <v>1500</v>
      </c>
    </row>
    <row r="19" spans="1:23" s="97" customFormat="1" ht="109.5" customHeight="1" x14ac:dyDescent="0.25">
      <c r="A19" s="195" t="s">
        <v>69</v>
      </c>
      <c r="B19" s="195" t="s">
        <v>10</v>
      </c>
      <c r="C19" s="195" t="s">
        <v>26</v>
      </c>
      <c r="D19" s="195"/>
      <c r="E19" s="195"/>
      <c r="F19" s="196" t="s">
        <v>202</v>
      </c>
      <c r="G19" s="196" t="s">
        <v>125</v>
      </c>
      <c r="H19" s="101">
        <v>473</v>
      </c>
      <c r="I19" s="197" t="s">
        <v>67</v>
      </c>
      <c r="J19" s="197" t="s">
        <v>26</v>
      </c>
      <c r="K19" s="198" t="s">
        <v>257</v>
      </c>
      <c r="L19" s="198" t="s">
        <v>260</v>
      </c>
      <c r="M19" s="109">
        <v>1799.3</v>
      </c>
      <c r="N19" s="109">
        <v>9358.48</v>
      </c>
      <c r="O19" s="109">
        <v>9335</v>
      </c>
      <c r="P19" s="109">
        <v>1500</v>
      </c>
      <c r="Q19" s="109">
        <v>1500</v>
      </c>
      <c r="R19" s="109">
        <v>1500</v>
      </c>
      <c r="S19" s="109">
        <v>1500</v>
      </c>
      <c r="T19" s="109">
        <v>1500</v>
      </c>
      <c r="U19" s="109">
        <v>1500</v>
      </c>
      <c r="V19" s="109">
        <v>1500</v>
      </c>
    </row>
    <row r="20" spans="1:23" s="97" customFormat="1" ht="33.75" x14ac:dyDescent="0.25">
      <c r="A20" s="197" t="s">
        <v>69</v>
      </c>
      <c r="B20" s="197" t="s">
        <v>10</v>
      </c>
      <c r="C20" s="197" t="s">
        <v>67</v>
      </c>
      <c r="D20" s="197" t="s">
        <v>10</v>
      </c>
      <c r="E20" s="197"/>
      <c r="F20" s="196" t="s">
        <v>293</v>
      </c>
      <c r="G20" s="196" t="s">
        <v>125</v>
      </c>
      <c r="H20" s="101">
        <v>473</v>
      </c>
      <c r="I20" s="197" t="s">
        <v>67</v>
      </c>
      <c r="J20" s="197" t="s">
        <v>26</v>
      </c>
      <c r="K20" s="198" t="s">
        <v>258</v>
      </c>
      <c r="L20" s="199" t="s">
        <v>259</v>
      </c>
      <c r="M20" s="108">
        <v>11586.3</v>
      </c>
      <c r="N20" s="108">
        <v>18804.593000000001</v>
      </c>
      <c r="O20" s="124">
        <v>3833.1</v>
      </c>
      <c r="P20" s="124">
        <v>0</v>
      </c>
      <c r="Q20" s="124">
        <v>0</v>
      </c>
      <c r="R20" s="124">
        <v>0</v>
      </c>
      <c r="S20" s="124">
        <v>0</v>
      </c>
      <c r="T20" s="124">
        <v>0</v>
      </c>
      <c r="U20" s="124">
        <v>0</v>
      </c>
      <c r="V20" s="124">
        <v>0</v>
      </c>
    </row>
    <row r="21" spans="1:23" s="97" customFormat="1" ht="37.5" customHeight="1" x14ac:dyDescent="0.25">
      <c r="A21" s="195" t="s">
        <v>122</v>
      </c>
      <c r="B21" s="195" t="s">
        <v>64</v>
      </c>
      <c r="C21" s="195"/>
      <c r="D21" s="195"/>
      <c r="E21" s="195"/>
      <c r="F21" s="192" t="s">
        <v>288</v>
      </c>
      <c r="G21" s="192" t="s">
        <v>32</v>
      </c>
      <c r="H21" s="193"/>
      <c r="I21" s="193"/>
      <c r="J21" s="193"/>
      <c r="K21" s="193"/>
      <c r="L21" s="193"/>
      <c r="M21" s="106">
        <f t="shared" ref="M21:S22" si="5">M22</f>
        <v>67.2</v>
      </c>
      <c r="N21" s="106">
        <f>N25+N24+N23</f>
        <v>5512.62</v>
      </c>
      <c r="O21" s="106">
        <v>2582.1999999999998</v>
      </c>
      <c r="P21" s="106">
        <f t="shared" si="5"/>
        <v>0</v>
      </c>
      <c r="Q21" s="106">
        <f t="shared" si="5"/>
        <v>0</v>
      </c>
      <c r="R21" s="106">
        <v>49.6</v>
      </c>
      <c r="S21" s="106">
        <v>49.6</v>
      </c>
      <c r="T21" s="106">
        <v>49.6</v>
      </c>
      <c r="U21" s="106">
        <v>49.6</v>
      </c>
      <c r="V21" s="106">
        <v>49.6</v>
      </c>
    </row>
    <row r="22" spans="1:23" s="97" customFormat="1" ht="49.5" customHeight="1" x14ac:dyDescent="0.25">
      <c r="A22" s="197" t="s">
        <v>69</v>
      </c>
      <c r="B22" s="197" t="s">
        <v>64</v>
      </c>
      <c r="C22" s="197" t="s">
        <v>25</v>
      </c>
      <c r="D22" s="197"/>
      <c r="E22" s="197"/>
      <c r="F22" s="196" t="s">
        <v>173</v>
      </c>
      <c r="G22" s="192"/>
      <c r="H22" s="193"/>
      <c r="I22" s="193"/>
      <c r="J22" s="193"/>
      <c r="K22" s="193"/>
      <c r="L22" s="193"/>
      <c r="M22" s="125">
        <f t="shared" si="5"/>
        <v>67.2</v>
      </c>
      <c r="N22" s="125">
        <f t="shared" si="5"/>
        <v>67.2</v>
      </c>
      <c r="O22" s="125">
        <f t="shared" si="5"/>
        <v>67.2</v>
      </c>
      <c r="P22" s="125">
        <f t="shared" si="5"/>
        <v>0</v>
      </c>
      <c r="Q22" s="125">
        <f t="shared" si="5"/>
        <v>0</v>
      </c>
      <c r="R22" s="125">
        <v>0</v>
      </c>
      <c r="S22" s="125">
        <v>0</v>
      </c>
      <c r="T22" s="125">
        <v>0</v>
      </c>
      <c r="U22" s="125">
        <v>0</v>
      </c>
      <c r="V22" s="125">
        <v>0</v>
      </c>
    </row>
    <row r="23" spans="1:23" s="97" customFormat="1" ht="52.5" customHeight="1" x14ac:dyDescent="0.25">
      <c r="A23" s="197" t="s">
        <v>69</v>
      </c>
      <c r="B23" s="197" t="s">
        <v>64</v>
      </c>
      <c r="C23" s="197" t="s">
        <v>25</v>
      </c>
      <c r="D23" s="197" t="s">
        <v>126</v>
      </c>
      <c r="E23" s="197"/>
      <c r="F23" s="196" t="s">
        <v>174</v>
      </c>
      <c r="G23" s="127" t="s">
        <v>261</v>
      </c>
      <c r="H23" s="101">
        <v>482</v>
      </c>
      <c r="I23" s="197" t="s">
        <v>67</v>
      </c>
      <c r="J23" s="197" t="s">
        <v>30</v>
      </c>
      <c r="K23" s="197" t="s">
        <v>262</v>
      </c>
      <c r="L23" s="197" t="s">
        <v>185</v>
      </c>
      <c r="M23" s="101">
        <v>67.2</v>
      </c>
      <c r="N23" s="101">
        <v>67.2</v>
      </c>
      <c r="O23" s="101">
        <v>67.2</v>
      </c>
      <c r="P23" s="124">
        <v>0</v>
      </c>
      <c r="Q23" s="124">
        <v>0</v>
      </c>
      <c r="R23" s="109">
        <v>49.6</v>
      </c>
      <c r="S23" s="109">
        <v>49.6</v>
      </c>
      <c r="T23" s="109">
        <v>49.6</v>
      </c>
      <c r="U23" s="109">
        <v>49.6</v>
      </c>
      <c r="V23" s="109">
        <v>49.6</v>
      </c>
    </row>
    <row r="24" spans="1:23" s="97" customFormat="1" ht="52.5" customHeight="1" x14ac:dyDescent="0.25">
      <c r="A24" s="197" t="s">
        <v>69</v>
      </c>
      <c r="B24" s="197" t="s">
        <v>64</v>
      </c>
      <c r="C24" s="197" t="s">
        <v>26</v>
      </c>
      <c r="D24" s="197"/>
      <c r="E24" s="196"/>
      <c r="F24" s="196" t="s">
        <v>218</v>
      </c>
      <c r="G24" s="127" t="s">
        <v>263</v>
      </c>
      <c r="H24" s="101">
        <v>473</v>
      </c>
      <c r="I24" s="197" t="s">
        <v>67</v>
      </c>
      <c r="J24" s="197" t="s">
        <v>30</v>
      </c>
      <c r="K24" s="198" t="s">
        <v>264</v>
      </c>
      <c r="L24" s="198" t="s">
        <v>265</v>
      </c>
      <c r="M24" s="126">
        <v>0</v>
      </c>
      <c r="N24" s="126">
        <v>0</v>
      </c>
      <c r="O24" s="126">
        <v>2515.0309999999999</v>
      </c>
      <c r="P24" s="126">
        <v>0</v>
      </c>
      <c r="Q24" s="126">
        <v>0</v>
      </c>
      <c r="R24" s="126">
        <v>0</v>
      </c>
      <c r="S24" s="126">
        <v>0</v>
      </c>
      <c r="T24" s="126">
        <v>0</v>
      </c>
      <c r="U24" s="126">
        <v>0</v>
      </c>
      <c r="V24" s="126">
        <v>0</v>
      </c>
    </row>
    <row r="25" spans="1:23" s="97" customFormat="1" ht="52.5" customHeight="1" x14ac:dyDescent="0.25">
      <c r="A25" s="197" t="s">
        <v>69</v>
      </c>
      <c r="B25" s="197" t="s">
        <v>64</v>
      </c>
      <c r="C25" s="197" t="s">
        <v>70</v>
      </c>
      <c r="D25" s="197"/>
      <c r="E25" s="197"/>
      <c r="F25" s="196" t="s">
        <v>248</v>
      </c>
      <c r="G25" s="127" t="s">
        <v>254</v>
      </c>
      <c r="H25" s="101">
        <v>473</v>
      </c>
      <c r="I25" s="197" t="s">
        <v>67</v>
      </c>
      <c r="J25" s="197" t="s">
        <v>30</v>
      </c>
      <c r="K25" s="197" t="s">
        <v>255</v>
      </c>
      <c r="L25" s="197" t="s">
        <v>185</v>
      </c>
      <c r="M25" s="126">
        <v>0</v>
      </c>
      <c r="N25" s="109">
        <v>5445.42</v>
      </c>
      <c r="O25" s="126">
        <v>0</v>
      </c>
      <c r="P25" s="126">
        <v>0</v>
      </c>
      <c r="Q25" s="126">
        <v>0</v>
      </c>
      <c r="R25" s="126">
        <v>0</v>
      </c>
      <c r="S25" s="126">
        <v>0</v>
      </c>
      <c r="T25" s="126">
        <v>0</v>
      </c>
      <c r="U25" s="126">
        <v>0</v>
      </c>
      <c r="V25" s="126">
        <v>0</v>
      </c>
    </row>
    <row r="26" spans="1:23" ht="18.75" customHeight="1" x14ac:dyDescent="0.25">
      <c r="A26" s="171" t="s">
        <v>122</v>
      </c>
      <c r="B26" s="171" t="s">
        <v>127</v>
      </c>
      <c r="C26" s="171"/>
      <c r="D26" s="171"/>
      <c r="E26" s="171"/>
      <c r="F26" s="172" t="s">
        <v>289</v>
      </c>
      <c r="G26" s="79" t="s">
        <v>32</v>
      </c>
      <c r="H26" s="80"/>
      <c r="I26" s="80"/>
      <c r="J26" s="80"/>
      <c r="K26" s="80"/>
      <c r="L26" s="80"/>
      <c r="M26" s="106">
        <f>M29+M30+M31</f>
        <v>43464.3</v>
      </c>
      <c r="N26" s="106">
        <f>N29+N30+N31</f>
        <v>27786.312999999998</v>
      </c>
      <c r="O26" s="106">
        <f>O27</f>
        <v>24572</v>
      </c>
      <c r="P26" s="106">
        <f>P27</f>
        <v>12030</v>
      </c>
      <c r="Q26" s="106">
        <f>Q27</f>
        <v>13571</v>
      </c>
      <c r="R26" s="106">
        <f>R27</f>
        <v>12511</v>
      </c>
      <c r="S26" s="106">
        <f>S27</f>
        <v>12511</v>
      </c>
      <c r="T26" s="106">
        <v>12511</v>
      </c>
      <c r="U26" s="106">
        <v>12511</v>
      </c>
      <c r="V26" s="106">
        <v>12511</v>
      </c>
    </row>
    <row r="27" spans="1:23" ht="26.25" customHeight="1" x14ac:dyDescent="0.25">
      <c r="A27" s="171"/>
      <c r="B27" s="171"/>
      <c r="C27" s="171"/>
      <c r="D27" s="171"/>
      <c r="E27" s="171"/>
      <c r="F27" s="172"/>
      <c r="G27" s="70" t="s">
        <v>241</v>
      </c>
      <c r="H27" s="81"/>
      <c r="I27" s="83"/>
      <c r="J27" s="83"/>
      <c r="K27" s="81"/>
      <c r="L27" s="81"/>
      <c r="M27" s="84">
        <f>M29+M30+M31</f>
        <v>43464.3</v>
      </c>
      <c r="N27" s="84">
        <f>N29+N31</f>
        <v>27786.312999999998</v>
      </c>
      <c r="O27" s="109">
        <f>O28+O29+O30+O31</f>
        <v>24572</v>
      </c>
      <c r="P27" s="84">
        <f>P29</f>
        <v>12030</v>
      </c>
      <c r="Q27" s="84">
        <f>Q29</f>
        <v>13571</v>
      </c>
      <c r="R27" s="84">
        <v>12511</v>
      </c>
      <c r="S27" s="84">
        <v>12511</v>
      </c>
      <c r="T27" s="84">
        <v>12511</v>
      </c>
      <c r="U27" s="84">
        <v>12511</v>
      </c>
      <c r="V27" s="84">
        <v>12511</v>
      </c>
    </row>
    <row r="28" spans="1:23" ht="81" customHeight="1" x14ac:dyDescent="0.25">
      <c r="A28" s="83" t="s">
        <v>69</v>
      </c>
      <c r="B28" s="83" t="s">
        <v>127</v>
      </c>
      <c r="C28" s="83" t="s">
        <v>25</v>
      </c>
      <c r="D28" s="82"/>
      <c r="E28" s="82"/>
      <c r="F28" s="47" t="s">
        <v>222</v>
      </c>
      <c r="G28" s="70" t="s">
        <v>241</v>
      </c>
      <c r="H28" s="81">
        <v>473</v>
      </c>
      <c r="I28" s="83" t="s">
        <v>31</v>
      </c>
      <c r="J28" s="83" t="s">
        <v>70</v>
      </c>
      <c r="K28" s="70" t="s">
        <v>266</v>
      </c>
      <c r="L28" s="81">
        <v>814</v>
      </c>
      <c r="M28" s="84">
        <v>0</v>
      </c>
      <c r="N28" s="84">
        <v>0</v>
      </c>
      <c r="O28" s="109">
        <v>1271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84">
        <v>0</v>
      </c>
    </row>
    <row r="29" spans="1:23" ht="38.25" customHeight="1" x14ac:dyDescent="0.25">
      <c r="A29" s="83" t="s">
        <v>69</v>
      </c>
      <c r="B29" s="83" t="s">
        <v>127</v>
      </c>
      <c r="C29" s="83" t="s">
        <v>26</v>
      </c>
      <c r="D29" s="83"/>
      <c r="E29" s="83"/>
      <c r="F29" s="47" t="s">
        <v>252</v>
      </c>
      <c r="G29" s="70" t="s">
        <v>241</v>
      </c>
      <c r="H29" s="81">
        <v>473</v>
      </c>
      <c r="I29" s="83" t="s">
        <v>31</v>
      </c>
      <c r="J29" s="83" t="s">
        <v>71</v>
      </c>
      <c r="K29" s="85" t="s">
        <v>267</v>
      </c>
      <c r="L29" s="85" t="s">
        <v>253</v>
      </c>
      <c r="M29" s="84">
        <v>19908.400000000001</v>
      </c>
      <c r="N29" s="84">
        <v>27674.102999999999</v>
      </c>
      <c r="O29" s="109">
        <v>23301</v>
      </c>
      <c r="P29" s="84">
        <v>12030</v>
      </c>
      <c r="Q29" s="84">
        <v>13571</v>
      </c>
      <c r="R29" s="84">
        <v>12511</v>
      </c>
      <c r="S29" s="84">
        <v>12511</v>
      </c>
      <c r="T29" s="84">
        <v>12511</v>
      </c>
      <c r="U29" s="84">
        <v>12511</v>
      </c>
      <c r="V29" s="84">
        <v>12511</v>
      </c>
    </row>
    <row r="30" spans="1:23" ht="71.25" customHeight="1" x14ac:dyDescent="0.25">
      <c r="A30" s="83" t="s">
        <v>69</v>
      </c>
      <c r="B30" s="83" t="s">
        <v>127</v>
      </c>
      <c r="C30" s="83" t="s">
        <v>67</v>
      </c>
      <c r="D30" s="83"/>
      <c r="E30" s="83"/>
      <c r="F30" s="47" t="s">
        <v>294</v>
      </c>
      <c r="G30" s="70" t="s">
        <v>241</v>
      </c>
      <c r="H30" s="81">
        <v>473</v>
      </c>
      <c r="I30" s="83" t="s">
        <v>31</v>
      </c>
      <c r="J30" s="83" t="s">
        <v>71</v>
      </c>
      <c r="K30" s="83" t="s">
        <v>187</v>
      </c>
      <c r="L30" s="85" t="s">
        <v>185</v>
      </c>
      <c r="M30" s="84">
        <v>23455.9</v>
      </c>
      <c r="N30" s="84">
        <v>0</v>
      </c>
      <c r="O30" s="109">
        <v>0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84">
        <v>0</v>
      </c>
    </row>
    <row r="31" spans="1:23" ht="77.25" customHeight="1" x14ac:dyDescent="0.25">
      <c r="A31" s="83" t="s">
        <v>69</v>
      </c>
      <c r="B31" s="83" t="s">
        <v>127</v>
      </c>
      <c r="C31" s="83" t="s">
        <v>186</v>
      </c>
      <c r="D31" s="83"/>
      <c r="E31" s="83"/>
      <c r="F31" s="86" t="s">
        <v>147</v>
      </c>
      <c r="G31" s="70" t="s">
        <v>241</v>
      </c>
      <c r="H31" s="81">
        <v>473</v>
      </c>
      <c r="I31" s="83" t="s">
        <v>31</v>
      </c>
      <c r="J31" s="83" t="s">
        <v>71</v>
      </c>
      <c r="K31" s="83" t="s">
        <v>188</v>
      </c>
      <c r="L31" s="85" t="s">
        <v>185</v>
      </c>
      <c r="M31" s="84">
        <v>100</v>
      </c>
      <c r="N31" s="84">
        <v>112.21</v>
      </c>
      <c r="O31" s="109"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4">
        <v>0</v>
      </c>
      <c r="W31" s="14"/>
    </row>
  </sheetData>
  <mergeCells count="31">
    <mergeCell ref="B14:B15"/>
    <mergeCell ref="A14:A15"/>
    <mergeCell ref="C14:C15"/>
    <mergeCell ref="M9:V9"/>
    <mergeCell ref="F11:F13"/>
    <mergeCell ref="E11:E13"/>
    <mergeCell ref="D14:D15"/>
    <mergeCell ref="F9:F10"/>
    <mergeCell ref="H9:L9"/>
    <mergeCell ref="F14:F15"/>
    <mergeCell ref="A9:E9"/>
    <mergeCell ref="B11:B13"/>
    <mergeCell ref="N3:V3"/>
    <mergeCell ref="G9:G10"/>
    <mergeCell ref="A11:A13"/>
    <mergeCell ref="E7:V7"/>
    <mergeCell ref="C11:C13"/>
    <mergeCell ref="D17:D18"/>
    <mergeCell ref="F26:F27"/>
    <mergeCell ref="E17:E18"/>
    <mergeCell ref="D11:D13"/>
    <mergeCell ref="E14:E15"/>
    <mergeCell ref="F17:F18"/>
    <mergeCell ref="E26:E27"/>
    <mergeCell ref="D26:D27"/>
    <mergeCell ref="A17:A18"/>
    <mergeCell ref="B17:B18"/>
    <mergeCell ref="C17:C18"/>
    <mergeCell ref="A26:A27"/>
    <mergeCell ref="B26:B27"/>
    <mergeCell ref="C26:C27"/>
  </mergeCells>
  <phoneticPr fontId="20" type="noConversion"/>
  <pageMargins left="0.59055118110236227" right="0.59055118110236227" top="0.78740157480314965" bottom="0.78740157480314965" header="0.31496062992125984" footer="0.31496062992125984"/>
  <pageSetup paperSize="9" scale="64" fitToHeight="0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abSelected="1" zoomScale="115" zoomScaleNormal="115" workbookViewId="0">
      <selection activeCell="O55" sqref="A1:O55"/>
    </sheetView>
  </sheetViews>
  <sheetFormatPr defaultRowHeight="15" x14ac:dyDescent="0.25"/>
  <cols>
    <col min="1" max="1" width="4.7109375" customWidth="1"/>
    <col min="2" max="2" width="4.5703125" customWidth="1"/>
    <col min="3" max="3" width="22" customWidth="1"/>
    <col min="4" max="4" width="43.140625" customWidth="1"/>
    <col min="5" max="5" width="11.5703125" customWidth="1"/>
    <col min="6" max="6" width="10" customWidth="1"/>
    <col min="7" max="7" width="10.28515625" customWidth="1"/>
    <col min="8" max="8" width="11.7109375" style="97" customWidth="1"/>
    <col min="9" max="10" width="9.7109375" customWidth="1"/>
    <col min="11" max="14" width="9.7109375" style="97" customWidth="1"/>
    <col min="15" max="15" width="13" style="97" customWidth="1"/>
  </cols>
  <sheetData>
    <row r="1" spans="1:15" x14ac:dyDescent="0.25">
      <c r="A1" s="1"/>
      <c r="B1" s="1"/>
      <c r="C1" s="1"/>
      <c r="D1" s="1"/>
      <c r="E1" s="1"/>
      <c r="F1" s="1"/>
      <c r="G1" s="36" t="s">
        <v>33</v>
      </c>
      <c r="H1" s="87"/>
      <c r="I1" s="36"/>
      <c r="J1" s="36"/>
      <c r="K1" s="200"/>
      <c r="L1" s="200"/>
      <c r="M1" s="200"/>
      <c r="N1" s="200"/>
      <c r="O1" s="200"/>
    </row>
    <row r="2" spans="1:15" x14ac:dyDescent="0.25">
      <c r="A2" s="1"/>
      <c r="B2" s="1"/>
      <c r="C2" s="1"/>
      <c r="D2" s="1"/>
      <c r="E2" s="1"/>
      <c r="F2" s="1"/>
      <c r="G2" s="36" t="s">
        <v>39</v>
      </c>
      <c r="H2" s="87"/>
      <c r="I2" s="36"/>
      <c r="J2" s="36"/>
      <c r="K2" s="200"/>
      <c r="L2" s="200"/>
      <c r="M2" s="200"/>
      <c r="N2" s="200"/>
      <c r="O2" s="200"/>
    </row>
    <row r="3" spans="1:15" x14ac:dyDescent="0.25">
      <c r="A3" s="1"/>
      <c r="B3" s="1"/>
      <c r="C3" s="1"/>
      <c r="D3" s="1"/>
      <c r="E3" s="1"/>
      <c r="F3" s="1"/>
      <c r="G3" s="188" t="s">
        <v>118</v>
      </c>
      <c r="H3" s="188"/>
      <c r="I3" s="188"/>
      <c r="J3" s="188"/>
      <c r="K3" s="188"/>
      <c r="L3" s="188"/>
      <c r="M3" s="188"/>
      <c r="N3" s="188"/>
      <c r="O3" s="188"/>
    </row>
    <row r="4" spans="1:15" x14ac:dyDescent="0.25">
      <c r="A4" s="1"/>
      <c r="B4" s="1"/>
      <c r="C4" s="1"/>
      <c r="D4" s="1"/>
      <c r="E4" s="1"/>
      <c r="F4" s="1"/>
      <c r="G4" s="188" t="s">
        <v>119</v>
      </c>
      <c r="H4" s="188"/>
      <c r="I4" s="188"/>
      <c r="J4" s="188"/>
      <c r="K4" s="188"/>
      <c r="L4" s="188"/>
      <c r="M4" s="188"/>
      <c r="N4" s="188"/>
      <c r="O4" s="188"/>
    </row>
    <row r="5" spans="1:15" x14ac:dyDescent="0.25">
      <c r="A5" s="1"/>
      <c r="B5" s="1"/>
      <c r="C5" s="1"/>
      <c r="D5" s="1"/>
      <c r="E5" s="1"/>
      <c r="F5" s="1"/>
      <c r="G5" s="36" t="s">
        <v>277</v>
      </c>
      <c r="H5" s="87"/>
      <c r="I5" s="36"/>
      <c r="J5" s="36"/>
      <c r="K5" s="200"/>
      <c r="L5" s="200"/>
      <c r="M5" s="200"/>
      <c r="N5" s="200"/>
      <c r="O5" s="200"/>
    </row>
    <row r="6" spans="1:15" ht="18" customHeight="1" x14ac:dyDescent="0.25">
      <c r="A6" s="189" t="s">
        <v>54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ht="10.5" customHeight="1" x14ac:dyDescent="0.25">
      <c r="A7" s="1"/>
      <c r="B7" s="1"/>
      <c r="C7" s="1"/>
      <c r="D7" s="1"/>
      <c r="E7" s="1"/>
      <c r="F7" s="1"/>
      <c r="G7" s="1"/>
      <c r="H7" s="88"/>
      <c r="I7" s="1"/>
      <c r="J7" s="1"/>
      <c r="K7" s="88"/>
      <c r="L7" s="88"/>
      <c r="M7" s="88"/>
      <c r="N7" s="88"/>
      <c r="O7" s="88"/>
    </row>
    <row r="8" spans="1:15" ht="26.25" customHeight="1" x14ac:dyDescent="0.25">
      <c r="A8" s="184" t="s">
        <v>21</v>
      </c>
      <c r="B8" s="184"/>
      <c r="C8" s="185" t="s">
        <v>47</v>
      </c>
      <c r="D8" s="185" t="s">
        <v>18</v>
      </c>
      <c r="E8" s="185" t="s">
        <v>20</v>
      </c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1:15" ht="19.5" customHeight="1" x14ac:dyDescent="0.25">
      <c r="A9" s="184"/>
      <c r="B9" s="184"/>
      <c r="C9" s="185"/>
      <c r="D9" s="185"/>
      <c r="E9" s="185" t="s">
        <v>38</v>
      </c>
      <c r="F9" s="185" t="s">
        <v>58</v>
      </c>
      <c r="G9" s="185" t="s">
        <v>59</v>
      </c>
      <c r="H9" s="187" t="s">
        <v>60</v>
      </c>
      <c r="I9" s="185" t="s">
        <v>61</v>
      </c>
      <c r="J9" s="185" t="s">
        <v>62</v>
      </c>
      <c r="K9" s="187" t="s">
        <v>120</v>
      </c>
      <c r="L9" s="187" t="s">
        <v>268</v>
      </c>
      <c r="M9" s="187" t="s">
        <v>274</v>
      </c>
      <c r="N9" s="187" t="s">
        <v>275</v>
      </c>
      <c r="O9" s="187" t="s">
        <v>276</v>
      </c>
    </row>
    <row r="10" spans="1:15" x14ac:dyDescent="0.25">
      <c r="A10" s="27" t="s">
        <v>45</v>
      </c>
      <c r="B10" s="27" t="s">
        <v>22</v>
      </c>
      <c r="C10" s="185"/>
      <c r="D10" s="185"/>
      <c r="E10" s="185"/>
      <c r="F10" s="185"/>
      <c r="G10" s="185"/>
      <c r="H10" s="187"/>
      <c r="I10" s="185"/>
      <c r="J10" s="185"/>
      <c r="K10" s="187"/>
      <c r="L10" s="187"/>
      <c r="M10" s="187"/>
      <c r="N10" s="187"/>
      <c r="O10" s="187"/>
    </row>
    <row r="11" spans="1:15" x14ac:dyDescent="0.25">
      <c r="A11" s="183" t="s">
        <v>122</v>
      </c>
      <c r="B11" s="183"/>
      <c r="C11" s="186" t="s">
        <v>290</v>
      </c>
      <c r="D11" s="28" t="s">
        <v>32</v>
      </c>
      <c r="E11" s="38">
        <v>220406.7</v>
      </c>
      <c r="F11" s="38">
        <f>F12+F18</f>
        <v>57693.200000000004</v>
      </c>
      <c r="G11" s="38">
        <v>61462</v>
      </c>
      <c r="H11" s="90">
        <f>H14+H15+H16</f>
        <v>41822.550000000003</v>
      </c>
      <c r="I11" s="38">
        <v>13530</v>
      </c>
      <c r="J11" s="38">
        <f>J29+J47</f>
        <v>15071</v>
      </c>
      <c r="K11" s="90">
        <f>K12</f>
        <v>14060.6</v>
      </c>
      <c r="L11" s="90">
        <f>L12</f>
        <v>14060.6</v>
      </c>
      <c r="M11" s="90">
        <f>M12</f>
        <v>14060.6</v>
      </c>
      <c r="N11" s="90">
        <f>N12</f>
        <v>14060.6</v>
      </c>
      <c r="O11" s="90">
        <f>O12</f>
        <v>14060.6</v>
      </c>
    </row>
    <row r="12" spans="1:15" x14ac:dyDescent="0.25">
      <c r="A12" s="183"/>
      <c r="B12" s="183"/>
      <c r="C12" s="186"/>
      <c r="D12" s="29" t="s">
        <v>121</v>
      </c>
      <c r="E12" s="39">
        <f>F12+G12+H12+I12+J12+K12+O12</f>
        <v>201124.64400000003</v>
      </c>
      <c r="F12" s="39">
        <f>F14+F15+F16+F17</f>
        <v>55893.9</v>
      </c>
      <c r="G12" s="39">
        <f>G14+G15+G16</f>
        <v>46685.993999999992</v>
      </c>
      <c r="H12" s="91">
        <f>H11</f>
        <v>41822.550000000003</v>
      </c>
      <c r="I12" s="39">
        <f>I14</f>
        <v>13530</v>
      </c>
      <c r="J12" s="39">
        <v>15071</v>
      </c>
      <c r="K12" s="91">
        <f>K14</f>
        <v>14060.6</v>
      </c>
      <c r="L12" s="91">
        <f>L14</f>
        <v>14060.6</v>
      </c>
      <c r="M12" s="91">
        <f>M14</f>
        <v>14060.6</v>
      </c>
      <c r="N12" s="91">
        <f>N14</f>
        <v>14060.6</v>
      </c>
      <c r="O12" s="91">
        <f>O14</f>
        <v>14060.6</v>
      </c>
    </row>
    <row r="13" spans="1:15" x14ac:dyDescent="0.25">
      <c r="A13" s="183"/>
      <c r="B13" s="183"/>
      <c r="C13" s="186"/>
      <c r="D13" s="30" t="s">
        <v>51</v>
      </c>
      <c r="E13" s="39"/>
      <c r="F13" s="37"/>
      <c r="G13" s="37"/>
      <c r="H13" s="92"/>
      <c r="I13" s="37"/>
      <c r="J13" s="37"/>
      <c r="K13" s="92"/>
      <c r="L13" s="92"/>
      <c r="M13" s="92"/>
      <c r="N13" s="92"/>
      <c r="O13" s="92"/>
    </row>
    <row r="14" spans="1:15" x14ac:dyDescent="0.25">
      <c r="A14" s="183"/>
      <c r="B14" s="183"/>
      <c r="C14" s="186"/>
      <c r="D14" s="30" t="s">
        <v>73</v>
      </c>
      <c r="E14" s="39">
        <f>F14+G14+H14+I14+J14+K14+O14</f>
        <v>150195.31399999998</v>
      </c>
      <c r="F14" s="39">
        <f>F23+F32+F50</f>
        <v>27601.5</v>
      </c>
      <c r="G14" s="39">
        <f>G32+G41+G50</f>
        <v>41665.413999999997</v>
      </c>
      <c r="H14" s="91">
        <f>H23+H32+H41+H50</f>
        <v>24206.2</v>
      </c>
      <c r="I14" s="39">
        <v>13530</v>
      </c>
      <c r="J14" s="39">
        <v>15071</v>
      </c>
      <c r="K14" s="91">
        <f>K32+K41+K50</f>
        <v>14060.6</v>
      </c>
      <c r="L14" s="91">
        <f>L32+L41+L50</f>
        <v>14060.6</v>
      </c>
      <c r="M14" s="91">
        <f>M32+M41+M50</f>
        <v>14060.6</v>
      </c>
      <c r="N14" s="91">
        <f>N32+N41+N50</f>
        <v>14060.6</v>
      </c>
      <c r="O14" s="91">
        <f>O32+O41+O50</f>
        <v>14060.6</v>
      </c>
    </row>
    <row r="15" spans="1:15" x14ac:dyDescent="0.25">
      <c r="A15" s="183"/>
      <c r="B15" s="183"/>
      <c r="C15" s="186"/>
      <c r="D15" s="30" t="s">
        <v>52</v>
      </c>
      <c r="E15" s="39">
        <f>F15+G15+H15</f>
        <v>27271.83</v>
      </c>
      <c r="F15" s="39">
        <f>F51</f>
        <v>4769.3</v>
      </c>
      <c r="G15" s="39">
        <f>G51</f>
        <v>4953.38</v>
      </c>
      <c r="H15" s="91">
        <f>H24+H33+H42+H51+0.15</f>
        <v>17549.150000000001</v>
      </c>
      <c r="I15" s="39">
        <f t="shared" ref="I15:J15" si="0">I51</f>
        <v>0</v>
      </c>
      <c r="J15" s="39">
        <f t="shared" si="0"/>
        <v>0</v>
      </c>
      <c r="K15" s="91">
        <f t="shared" ref="K15:L15" si="1">K51</f>
        <v>0</v>
      </c>
      <c r="L15" s="91">
        <f t="shared" ref="L15:O15" si="2">L51</f>
        <v>0</v>
      </c>
      <c r="M15" s="91">
        <f t="shared" si="2"/>
        <v>0</v>
      </c>
      <c r="N15" s="91">
        <f t="shared" si="2"/>
        <v>0</v>
      </c>
      <c r="O15" s="91">
        <f t="shared" si="2"/>
        <v>0</v>
      </c>
    </row>
    <row r="16" spans="1:15" x14ac:dyDescent="0.25">
      <c r="A16" s="183"/>
      <c r="B16" s="183"/>
      <c r="C16" s="186"/>
      <c r="D16" s="30" t="s">
        <v>50</v>
      </c>
      <c r="E16" s="39">
        <f>E43</f>
        <v>460</v>
      </c>
      <c r="F16" s="39">
        <f>F43</f>
        <v>67.2</v>
      </c>
      <c r="G16" s="39">
        <f t="shared" ref="G16:J16" si="3">G43</f>
        <v>67.2</v>
      </c>
      <c r="H16" s="91">
        <f t="shared" si="3"/>
        <v>67.2</v>
      </c>
      <c r="I16" s="39">
        <f t="shared" si="3"/>
        <v>0</v>
      </c>
      <c r="J16" s="39">
        <f t="shared" si="3"/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</row>
    <row r="17" spans="1:15" ht="22.5" x14ac:dyDescent="0.25">
      <c r="A17" s="183"/>
      <c r="B17" s="183"/>
      <c r="C17" s="186"/>
      <c r="D17" s="30" t="s">
        <v>72</v>
      </c>
      <c r="E17" s="39">
        <f>E53</f>
        <v>23455.9</v>
      </c>
      <c r="F17" s="39">
        <f t="shared" ref="F17:J17" si="4">F53</f>
        <v>23455.9</v>
      </c>
      <c r="G17" s="39">
        <f t="shared" si="4"/>
        <v>0</v>
      </c>
      <c r="H17" s="91">
        <f t="shared" si="4"/>
        <v>0</v>
      </c>
      <c r="I17" s="39">
        <f t="shared" si="4"/>
        <v>0</v>
      </c>
      <c r="J17" s="39">
        <f t="shared" si="4"/>
        <v>0</v>
      </c>
      <c r="K17" s="91">
        <f t="shared" ref="K17:L17" si="5">K53</f>
        <v>0</v>
      </c>
      <c r="L17" s="91">
        <f t="shared" ref="L17:O17" si="6">L53</f>
        <v>0</v>
      </c>
      <c r="M17" s="91">
        <f t="shared" si="6"/>
        <v>0</v>
      </c>
      <c r="N17" s="91">
        <f t="shared" si="6"/>
        <v>0</v>
      </c>
      <c r="O17" s="91">
        <f t="shared" si="6"/>
        <v>0</v>
      </c>
    </row>
    <row r="18" spans="1:15" ht="22.5" x14ac:dyDescent="0.25">
      <c r="A18" s="183"/>
      <c r="B18" s="183"/>
      <c r="C18" s="186"/>
      <c r="D18" s="29" t="s">
        <v>55</v>
      </c>
      <c r="E18" s="39">
        <f>E36</f>
        <v>16575.3</v>
      </c>
      <c r="F18" s="39">
        <f t="shared" ref="F18:J18" si="7">F36</f>
        <v>1799.3</v>
      </c>
      <c r="G18" s="39">
        <f t="shared" si="7"/>
        <v>14776</v>
      </c>
      <c r="H18" s="91">
        <f t="shared" si="7"/>
        <v>0</v>
      </c>
      <c r="I18" s="39">
        <f t="shared" si="7"/>
        <v>0</v>
      </c>
      <c r="J18" s="39">
        <f t="shared" si="7"/>
        <v>0</v>
      </c>
      <c r="K18" s="91">
        <f t="shared" ref="K18:L18" si="8">K36</f>
        <v>0</v>
      </c>
      <c r="L18" s="91">
        <f t="shared" ref="L18:O18" si="9">L36</f>
        <v>0</v>
      </c>
      <c r="M18" s="91">
        <f t="shared" si="9"/>
        <v>0</v>
      </c>
      <c r="N18" s="91">
        <f t="shared" si="9"/>
        <v>0</v>
      </c>
      <c r="O18" s="91">
        <f t="shared" si="9"/>
        <v>0</v>
      </c>
    </row>
    <row r="19" spans="1:15" x14ac:dyDescent="0.25">
      <c r="A19" s="183"/>
      <c r="B19" s="183"/>
      <c r="C19" s="186"/>
      <c r="D19" s="29" t="s">
        <v>19</v>
      </c>
      <c r="E19" s="39">
        <v>0</v>
      </c>
      <c r="F19" s="39">
        <v>0</v>
      </c>
      <c r="G19" s="39">
        <v>0</v>
      </c>
      <c r="H19" s="91">
        <v>0</v>
      </c>
      <c r="I19" s="39">
        <v>0</v>
      </c>
      <c r="J19" s="39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</row>
    <row r="20" spans="1:15" x14ac:dyDescent="0.25">
      <c r="A20" s="178" t="s">
        <v>122</v>
      </c>
      <c r="B20" s="178">
        <v>1</v>
      </c>
      <c r="C20" s="182" t="s">
        <v>291</v>
      </c>
      <c r="D20" s="28" t="s">
        <v>32</v>
      </c>
      <c r="E20" s="73">
        <f>E23+E24</f>
        <v>2276.3000000000002</v>
      </c>
      <c r="F20" s="73">
        <v>776.1</v>
      </c>
      <c r="G20" s="73">
        <v>0</v>
      </c>
      <c r="H20" s="91">
        <f>H23+H24</f>
        <v>1500.2</v>
      </c>
      <c r="I20" s="73">
        <v>0</v>
      </c>
      <c r="J20" s="7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</row>
    <row r="21" spans="1:15" x14ac:dyDescent="0.25">
      <c r="A21" s="178"/>
      <c r="B21" s="178"/>
      <c r="C21" s="182"/>
      <c r="D21" s="29" t="s">
        <v>121</v>
      </c>
      <c r="E21" s="73">
        <v>0</v>
      </c>
      <c r="F21" s="73">
        <v>0</v>
      </c>
      <c r="G21" s="73">
        <v>0</v>
      </c>
      <c r="H21" s="91">
        <f>H20</f>
        <v>1500.2</v>
      </c>
      <c r="I21" s="73">
        <v>0</v>
      </c>
      <c r="J21" s="7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</row>
    <row r="22" spans="1:15" x14ac:dyDescent="0.25">
      <c r="A22" s="178"/>
      <c r="B22" s="178"/>
      <c r="C22" s="182"/>
      <c r="D22" s="30" t="s">
        <v>51</v>
      </c>
      <c r="E22" s="73"/>
      <c r="F22" s="74"/>
      <c r="G22" s="74"/>
      <c r="H22" s="94"/>
      <c r="I22" s="74"/>
      <c r="J22" s="74"/>
      <c r="K22" s="94"/>
      <c r="L22" s="94"/>
      <c r="M22" s="94"/>
      <c r="N22" s="94"/>
      <c r="O22" s="94"/>
    </row>
    <row r="23" spans="1:15" x14ac:dyDescent="0.25">
      <c r="A23" s="178"/>
      <c r="B23" s="178"/>
      <c r="C23" s="182"/>
      <c r="D23" s="30" t="s">
        <v>73</v>
      </c>
      <c r="E23" s="73">
        <f>F23+H23</f>
        <v>776.30000000000007</v>
      </c>
      <c r="F23" s="73">
        <v>776.1</v>
      </c>
      <c r="G23" s="73">
        <v>0</v>
      </c>
      <c r="H23" s="91">
        <v>0.2</v>
      </c>
      <c r="I23" s="73">
        <v>0</v>
      </c>
      <c r="J23" s="7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</row>
    <row r="24" spans="1:15" x14ac:dyDescent="0.25">
      <c r="A24" s="178"/>
      <c r="B24" s="178"/>
      <c r="C24" s="182"/>
      <c r="D24" s="30" t="s">
        <v>52</v>
      </c>
      <c r="E24" s="73">
        <v>1500</v>
      </c>
      <c r="F24" s="73">
        <v>0</v>
      </c>
      <c r="G24" s="73">
        <v>0</v>
      </c>
      <c r="H24" s="93">
        <v>1500</v>
      </c>
      <c r="I24" s="73">
        <v>0</v>
      </c>
      <c r="J24" s="7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</row>
    <row r="25" spans="1:15" x14ac:dyDescent="0.25">
      <c r="A25" s="178"/>
      <c r="B25" s="178"/>
      <c r="C25" s="182"/>
      <c r="D25" s="30" t="s">
        <v>50</v>
      </c>
      <c r="E25" s="73">
        <v>0</v>
      </c>
      <c r="F25" s="73">
        <v>0</v>
      </c>
      <c r="G25" s="73">
        <v>0</v>
      </c>
      <c r="H25" s="93">
        <v>0</v>
      </c>
      <c r="I25" s="73">
        <v>0</v>
      </c>
      <c r="J25" s="7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</row>
    <row r="26" spans="1:15" ht="22.5" x14ac:dyDescent="0.25">
      <c r="A26" s="178"/>
      <c r="B26" s="178"/>
      <c r="C26" s="182"/>
      <c r="D26" s="30" t="s">
        <v>72</v>
      </c>
      <c r="E26" s="73">
        <v>0</v>
      </c>
      <c r="F26" s="73">
        <v>0</v>
      </c>
      <c r="G26" s="73">
        <v>0</v>
      </c>
      <c r="H26" s="93">
        <v>0</v>
      </c>
      <c r="I26" s="73">
        <v>0</v>
      </c>
      <c r="J26" s="7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</row>
    <row r="27" spans="1:15" ht="22.5" x14ac:dyDescent="0.25">
      <c r="A27" s="178"/>
      <c r="B27" s="178"/>
      <c r="C27" s="182"/>
      <c r="D27" s="29" t="s">
        <v>55</v>
      </c>
      <c r="E27" s="73"/>
      <c r="F27" s="74"/>
      <c r="G27" s="74"/>
      <c r="H27" s="94"/>
      <c r="I27" s="74"/>
      <c r="J27" s="74"/>
      <c r="K27" s="94"/>
      <c r="L27" s="94"/>
      <c r="M27" s="94"/>
      <c r="N27" s="94"/>
      <c r="O27" s="94"/>
    </row>
    <row r="28" spans="1:15" x14ac:dyDescent="0.25">
      <c r="A28" s="178"/>
      <c r="B28" s="178"/>
      <c r="C28" s="182"/>
      <c r="D28" s="29" t="s">
        <v>19</v>
      </c>
      <c r="E28" s="73">
        <v>0</v>
      </c>
      <c r="F28" s="73">
        <v>0</v>
      </c>
      <c r="G28" s="73">
        <v>0</v>
      </c>
      <c r="H28" s="93">
        <v>0</v>
      </c>
      <c r="I28" s="73">
        <v>0</v>
      </c>
      <c r="J28" s="7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</row>
    <row r="29" spans="1:15" ht="15" customHeight="1" x14ac:dyDescent="0.25">
      <c r="A29" s="178" t="s">
        <v>122</v>
      </c>
      <c r="B29" s="178">
        <v>2</v>
      </c>
      <c r="C29" s="179" t="s">
        <v>279</v>
      </c>
      <c r="D29" s="28" t="s">
        <v>32</v>
      </c>
      <c r="E29" s="38">
        <f>F29+G29+H29+I29+J29+K29+O29</f>
        <v>60716.771999999997</v>
      </c>
      <c r="F29" s="38">
        <f>F30+F36</f>
        <v>13385.599999999999</v>
      </c>
      <c r="G29" s="38">
        <f>G30+G36</f>
        <v>28163.072</v>
      </c>
      <c r="H29" s="90">
        <f>H32+H33</f>
        <v>13168.1</v>
      </c>
      <c r="I29" s="38">
        <f>I30</f>
        <v>1500</v>
      </c>
      <c r="J29" s="38">
        <f>J30</f>
        <v>1500</v>
      </c>
      <c r="K29" s="90">
        <v>1500</v>
      </c>
      <c r="L29" s="90">
        <v>1500</v>
      </c>
      <c r="M29" s="90">
        <v>1500</v>
      </c>
      <c r="N29" s="90">
        <v>1500</v>
      </c>
      <c r="O29" s="90">
        <v>1500</v>
      </c>
    </row>
    <row r="30" spans="1:15" x14ac:dyDescent="0.25">
      <c r="A30" s="178"/>
      <c r="B30" s="178"/>
      <c r="C30" s="180"/>
      <c r="D30" s="29" t="s">
        <v>121</v>
      </c>
      <c r="E30" s="39">
        <f>F30+G30+H30+I30+J30+K30+O30</f>
        <v>44141.472000000002</v>
      </c>
      <c r="F30" s="39">
        <f>F32</f>
        <v>11586.3</v>
      </c>
      <c r="G30" s="39">
        <f>G32</f>
        <v>13387.072</v>
      </c>
      <c r="H30" s="91">
        <f>H29</f>
        <v>13168.1</v>
      </c>
      <c r="I30" s="39">
        <f t="shared" ref="I30:J30" si="10">I32</f>
        <v>1500</v>
      </c>
      <c r="J30" s="39">
        <f t="shared" si="10"/>
        <v>1500</v>
      </c>
      <c r="K30" s="91">
        <v>1500</v>
      </c>
      <c r="L30" s="91">
        <v>1500</v>
      </c>
      <c r="M30" s="91">
        <v>1500</v>
      </c>
      <c r="N30" s="91">
        <v>1500</v>
      </c>
      <c r="O30" s="91">
        <v>1500</v>
      </c>
    </row>
    <row r="31" spans="1:15" x14ac:dyDescent="0.25">
      <c r="A31" s="178"/>
      <c r="B31" s="178"/>
      <c r="C31" s="180"/>
      <c r="D31" s="30" t="s">
        <v>51</v>
      </c>
      <c r="E31" s="39"/>
      <c r="F31" s="39"/>
      <c r="G31" s="39"/>
      <c r="H31" s="91"/>
      <c r="I31" s="39"/>
      <c r="J31" s="39"/>
      <c r="K31" s="91"/>
      <c r="L31" s="91"/>
      <c r="M31" s="91"/>
      <c r="N31" s="91"/>
      <c r="O31" s="91"/>
    </row>
    <row r="32" spans="1:15" x14ac:dyDescent="0.25">
      <c r="A32" s="178"/>
      <c r="B32" s="178"/>
      <c r="C32" s="180"/>
      <c r="D32" s="30" t="s">
        <v>73</v>
      </c>
      <c r="E32" s="39">
        <f>F32+G32+H32+I32+J32+K32+O32</f>
        <v>35466.771999999997</v>
      </c>
      <c r="F32" s="37">
        <v>11586.3</v>
      </c>
      <c r="G32" s="37">
        <v>13387.072</v>
      </c>
      <c r="H32" s="92">
        <v>4493.3999999999996</v>
      </c>
      <c r="I32" s="37">
        <v>1500</v>
      </c>
      <c r="J32" s="37">
        <v>1500</v>
      </c>
      <c r="K32" s="92">
        <v>1500</v>
      </c>
      <c r="L32" s="92">
        <v>1500</v>
      </c>
      <c r="M32" s="92">
        <v>1500</v>
      </c>
      <c r="N32" s="92">
        <v>1500</v>
      </c>
      <c r="O32" s="92">
        <v>1500</v>
      </c>
    </row>
    <row r="33" spans="1:15" x14ac:dyDescent="0.25">
      <c r="A33" s="178"/>
      <c r="B33" s="178"/>
      <c r="C33" s="180"/>
      <c r="D33" s="30" t="s">
        <v>52</v>
      </c>
      <c r="E33" s="39">
        <v>0</v>
      </c>
      <c r="F33" s="39">
        <v>0</v>
      </c>
      <c r="G33" s="39">
        <v>0</v>
      </c>
      <c r="H33" s="91">
        <v>8674.7000000000007</v>
      </c>
      <c r="I33" s="39">
        <v>0</v>
      </c>
      <c r="J33" s="39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</row>
    <row r="34" spans="1:15" x14ac:dyDescent="0.25">
      <c r="A34" s="178"/>
      <c r="B34" s="178"/>
      <c r="C34" s="180"/>
      <c r="D34" s="30" t="s">
        <v>50</v>
      </c>
      <c r="E34" s="39">
        <v>0</v>
      </c>
      <c r="F34" s="39">
        <v>0</v>
      </c>
      <c r="G34" s="39">
        <v>0</v>
      </c>
      <c r="H34" s="91">
        <v>0</v>
      </c>
      <c r="I34" s="39">
        <v>0</v>
      </c>
      <c r="J34" s="39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</row>
    <row r="35" spans="1:15" ht="22.5" x14ac:dyDescent="0.25">
      <c r="A35" s="178"/>
      <c r="B35" s="178"/>
      <c r="C35" s="180"/>
      <c r="D35" s="30" t="s">
        <v>72</v>
      </c>
      <c r="E35" s="39">
        <v>0</v>
      </c>
      <c r="F35" s="39">
        <v>0</v>
      </c>
      <c r="G35" s="39">
        <v>0</v>
      </c>
      <c r="H35" s="91">
        <v>0</v>
      </c>
      <c r="I35" s="39">
        <v>0</v>
      </c>
      <c r="J35" s="39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</row>
    <row r="36" spans="1:15" ht="22.5" x14ac:dyDescent="0.25">
      <c r="A36" s="178"/>
      <c r="B36" s="178"/>
      <c r="C36" s="180"/>
      <c r="D36" s="29" t="s">
        <v>55</v>
      </c>
      <c r="E36" s="39">
        <f>F36+G36+H36+I36+J36+K36+O36</f>
        <v>16575.3</v>
      </c>
      <c r="F36" s="39">
        <v>1799.3</v>
      </c>
      <c r="G36" s="39">
        <v>14776</v>
      </c>
      <c r="H36" s="91">
        <v>0</v>
      </c>
      <c r="I36" s="39">
        <v>0</v>
      </c>
      <c r="J36" s="39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</row>
    <row r="37" spans="1:15" x14ac:dyDescent="0.25">
      <c r="A37" s="178"/>
      <c r="B37" s="178"/>
      <c r="C37" s="181"/>
      <c r="D37" s="29" t="s">
        <v>19</v>
      </c>
      <c r="E37" s="39">
        <v>0</v>
      </c>
      <c r="F37" s="39">
        <v>0</v>
      </c>
      <c r="G37" s="39">
        <v>0</v>
      </c>
      <c r="H37" s="91">
        <v>0</v>
      </c>
      <c r="I37" s="39">
        <v>0</v>
      </c>
      <c r="J37" s="39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</row>
    <row r="38" spans="1:15" x14ac:dyDescent="0.25">
      <c r="A38" s="178" t="s">
        <v>122</v>
      </c>
      <c r="B38" s="178" t="s">
        <v>64</v>
      </c>
      <c r="C38" s="182" t="s">
        <v>285</v>
      </c>
      <c r="D38" s="28" t="s">
        <v>32</v>
      </c>
      <c r="E38" s="38">
        <f>F38+G38+H38+I38+J38+O38</f>
        <v>8211.619999999999</v>
      </c>
      <c r="F38" s="72">
        <f t="shared" ref="F38:L38" si="11">F39</f>
        <v>67.2</v>
      </c>
      <c r="G38" s="72">
        <f t="shared" si="11"/>
        <v>5512.62</v>
      </c>
      <c r="H38" s="95">
        <f>H41+H42+H43</f>
        <v>2582.1999999999998</v>
      </c>
      <c r="I38" s="72">
        <v>0</v>
      </c>
      <c r="J38" s="72">
        <f t="shared" si="11"/>
        <v>0</v>
      </c>
      <c r="K38" s="95">
        <v>49.6</v>
      </c>
      <c r="L38" s="95">
        <v>49.6</v>
      </c>
      <c r="M38" s="95">
        <v>49.6</v>
      </c>
      <c r="N38" s="95">
        <v>49.6</v>
      </c>
      <c r="O38" s="95">
        <v>49.6</v>
      </c>
    </row>
    <row r="39" spans="1:15" x14ac:dyDescent="0.25">
      <c r="A39" s="178"/>
      <c r="B39" s="178"/>
      <c r="C39" s="182"/>
      <c r="D39" s="29" t="s">
        <v>121</v>
      </c>
      <c r="E39" s="39">
        <v>8178.82</v>
      </c>
      <c r="F39" s="73">
        <f t="shared" ref="F39:J39" si="12">F41+F43</f>
        <v>67.2</v>
      </c>
      <c r="G39" s="73">
        <f t="shared" si="12"/>
        <v>5512.62</v>
      </c>
      <c r="H39" s="93">
        <f>H38</f>
        <v>2582.1999999999998</v>
      </c>
      <c r="I39" s="73">
        <v>0</v>
      </c>
      <c r="J39" s="73">
        <f t="shared" si="12"/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</row>
    <row r="40" spans="1:15" x14ac:dyDescent="0.25">
      <c r="A40" s="178"/>
      <c r="B40" s="178"/>
      <c r="C40" s="182"/>
      <c r="D40" s="30" t="s">
        <v>51</v>
      </c>
      <c r="E40" s="73"/>
      <c r="F40" s="73"/>
      <c r="G40" s="73"/>
      <c r="H40" s="93"/>
      <c r="I40" s="73"/>
      <c r="J40" s="73"/>
      <c r="K40" s="93"/>
      <c r="L40" s="93"/>
      <c r="M40" s="93"/>
      <c r="N40" s="93"/>
      <c r="O40" s="93"/>
    </row>
    <row r="41" spans="1:15" x14ac:dyDescent="0.25">
      <c r="A41" s="178"/>
      <c r="B41" s="178"/>
      <c r="C41" s="182"/>
      <c r="D41" s="30" t="s">
        <v>73</v>
      </c>
      <c r="E41" s="73">
        <f>G41+H41+I41+J41+O41</f>
        <v>5620.92</v>
      </c>
      <c r="F41" s="74">
        <v>0</v>
      </c>
      <c r="G41" s="74">
        <v>5445.42</v>
      </c>
      <c r="H41" s="94">
        <v>125.9</v>
      </c>
      <c r="I41" s="74">
        <v>0</v>
      </c>
      <c r="J41" s="74">
        <v>0</v>
      </c>
      <c r="K41" s="94">
        <v>49.6</v>
      </c>
      <c r="L41" s="94">
        <v>49.6</v>
      </c>
      <c r="M41" s="94">
        <v>49.6</v>
      </c>
      <c r="N41" s="94">
        <v>49.6</v>
      </c>
      <c r="O41" s="94">
        <v>49.6</v>
      </c>
    </row>
    <row r="42" spans="1:15" x14ac:dyDescent="0.25">
      <c r="A42" s="178"/>
      <c r="B42" s="178"/>
      <c r="C42" s="182"/>
      <c r="D42" s="30" t="s">
        <v>52</v>
      </c>
      <c r="E42" s="73">
        <v>0</v>
      </c>
      <c r="F42" s="73">
        <f t="shared" ref="F42:J42" si="13">F44</f>
        <v>0</v>
      </c>
      <c r="G42" s="73">
        <f t="shared" si="13"/>
        <v>0</v>
      </c>
      <c r="H42" s="93">
        <v>2389.1</v>
      </c>
      <c r="I42" s="73">
        <f t="shared" si="13"/>
        <v>0</v>
      </c>
      <c r="J42" s="73">
        <f t="shared" si="13"/>
        <v>0</v>
      </c>
      <c r="K42" s="93">
        <f t="shared" ref="K42:L42" si="14">K44</f>
        <v>0</v>
      </c>
      <c r="L42" s="93">
        <f t="shared" ref="L42:O42" si="15">L44</f>
        <v>0</v>
      </c>
      <c r="M42" s="93">
        <f t="shared" si="15"/>
        <v>0</v>
      </c>
      <c r="N42" s="93">
        <f t="shared" si="15"/>
        <v>0</v>
      </c>
      <c r="O42" s="93">
        <f t="shared" si="15"/>
        <v>0</v>
      </c>
    </row>
    <row r="43" spans="1:15" x14ac:dyDescent="0.25">
      <c r="A43" s="178"/>
      <c r="B43" s="178"/>
      <c r="C43" s="182"/>
      <c r="D43" s="30" t="s">
        <v>50</v>
      </c>
      <c r="E43" s="73">
        <v>460</v>
      </c>
      <c r="F43" s="74">
        <v>67.2</v>
      </c>
      <c r="G43" s="74">
        <v>67.2</v>
      </c>
      <c r="H43" s="94">
        <v>67.2</v>
      </c>
      <c r="I43" s="74">
        <f>'[1]5'!P40</f>
        <v>0</v>
      </c>
      <c r="J43" s="74">
        <v>0</v>
      </c>
      <c r="K43" s="94">
        <v>0</v>
      </c>
      <c r="L43" s="94">
        <v>0</v>
      </c>
      <c r="M43" s="94">
        <v>0</v>
      </c>
      <c r="N43" s="94">
        <v>0</v>
      </c>
      <c r="O43" s="94">
        <v>0</v>
      </c>
    </row>
    <row r="44" spans="1:15" ht="22.5" x14ac:dyDescent="0.25">
      <c r="A44" s="178"/>
      <c r="B44" s="178"/>
      <c r="C44" s="182"/>
      <c r="D44" s="30" t="s">
        <v>72</v>
      </c>
      <c r="E44" s="73">
        <f t="shared" ref="E44:I46" si="16">SUM(F44:O44)</f>
        <v>0</v>
      </c>
      <c r="F44" s="73">
        <f t="shared" si="16"/>
        <v>0</v>
      </c>
      <c r="G44" s="73">
        <f t="shared" si="16"/>
        <v>0</v>
      </c>
      <c r="H44" s="93">
        <f t="shared" si="16"/>
        <v>0</v>
      </c>
      <c r="I44" s="73">
        <f t="shared" si="16"/>
        <v>0</v>
      </c>
      <c r="J44" s="73">
        <f>SUM(O44:T44)</f>
        <v>0</v>
      </c>
      <c r="K44" s="93">
        <f>SUM(O44:T44)</f>
        <v>0</v>
      </c>
      <c r="L44" s="93">
        <f>SUM(P44:U44)</f>
        <v>0</v>
      </c>
      <c r="M44" s="93">
        <f>SUM(Q44:V44)</f>
        <v>0</v>
      </c>
      <c r="N44" s="93">
        <f>SUM(R44:W44)</f>
        <v>0</v>
      </c>
      <c r="O44" s="93">
        <f>SUM(S44:X44)</f>
        <v>0</v>
      </c>
    </row>
    <row r="45" spans="1:15" ht="22.5" x14ac:dyDescent="0.25">
      <c r="A45" s="178"/>
      <c r="B45" s="178"/>
      <c r="C45" s="182"/>
      <c r="D45" s="29" t="s">
        <v>55</v>
      </c>
      <c r="E45" s="73">
        <f t="shared" si="16"/>
        <v>0</v>
      </c>
      <c r="F45" s="73">
        <f t="shared" si="16"/>
        <v>0</v>
      </c>
      <c r="G45" s="73">
        <f t="shared" si="16"/>
        <v>0</v>
      </c>
      <c r="H45" s="93">
        <f t="shared" si="16"/>
        <v>0</v>
      </c>
      <c r="I45" s="73">
        <f t="shared" si="16"/>
        <v>0</v>
      </c>
      <c r="J45" s="73">
        <f>SUM(O45:T45)</f>
        <v>0</v>
      </c>
      <c r="K45" s="93">
        <f>SUM(O45:T45)</f>
        <v>0</v>
      </c>
      <c r="L45" s="93">
        <f>SUM(P45:U45)</f>
        <v>0</v>
      </c>
      <c r="M45" s="93">
        <f>SUM(Q45:V45)</f>
        <v>0</v>
      </c>
      <c r="N45" s="93">
        <f>SUM(R45:W45)</f>
        <v>0</v>
      </c>
      <c r="O45" s="93">
        <f>SUM(S45:X45)</f>
        <v>0</v>
      </c>
    </row>
    <row r="46" spans="1:15" x14ac:dyDescent="0.25">
      <c r="A46" s="178"/>
      <c r="B46" s="178"/>
      <c r="C46" s="182"/>
      <c r="D46" s="29" t="s">
        <v>19</v>
      </c>
      <c r="E46" s="73">
        <f t="shared" si="16"/>
        <v>0</v>
      </c>
      <c r="F46" s="73">
        <f t="shared" si="16"/>
        <v>0</v>
      </c>
      <c r="G46" s="73">
        <f t="shared" si="16"/>
        <v>0</v>
      </c>
      <c r="H46" s="93">
        <f t="shared" si="16"/>
        <v>0</v>
      </c>
      <c r="I46" s="73">
        <f t="shared" si="16"/>
        <v>0</v>
      </c>
      <c r="J46" s="73">
        <f>SUM(O46:T46)</f>
        <v>0</v>
      </c>
      <c r="K46" s="93">
        <f>SUM(O46:T46)</f>
        <v>0</v>
      </c>
      <c r="L46" s="93">
        <f>SUM(P46:U46)</f>
        <v>0</v>
      </c>
      <c r="M46" s="93">
        <f>SUM(Q46:V46)</f>
        <v>0</v>
      </c>
      <c r="N46" s="93">
        <f>SUM(R46:W46)</f>
        <v>0</v>
      </c>
      <c r="O46" s="93">
        <f>SUM(S46:X46)</f>
        <v>0</v>
      </c>
    </row>
    <row r="47" spans="1:15" x14ac:dyDescent="0.25">
      <c r="A47" s="178" t="s">
        <v>122</v>
      </c>
      <c r="B47" s="178" t="s">
        <v>127</v>
      </c>
      <c r="C47" s="182" t="s">
        <v>292</v>
      </c>
      <c r="D47" s="28" t="s">
        <v>32</v>
      </c>
      <c r="E47" s="38">
        <f>E48</f>
        <v>128949.302</v>
      </c>
      <c r="F47" s="66">
        <f t="shared" ref="F47:J47" si="17">F48</f>
        <v>43464.3</v>
      </c>
      <c r="G47" s="66">
        <f t="shared" si="17"/>
        <v>27786.302</v>
      </c>
      <c r="H47" s="96">
        <f>H48</f>
        <v>24572</v>
      </c>
      <c r="I47" s="66">
        <f t="shared" si="17"/>
        <v>12030</v>
      </c>
      <c r="J47" s="66">
        <f t="shared" si="17"/>
        <v>13571</v>
      </c>
      <c r="K47" s="96">
        <v>12511</v>
      </c>
      <c r="L47" s="96">
        <v>12511</v>
      </c>
      <c r="M47" s="96">
        <v>12511</v>
      </c>
      <c r="N47" s="96">
        <v>12511</v>
      </c>
      <c r="O47" s="96">
        <v>12511</v>
      </c>
    </row>
    <row r="48" spans="1:15" x14ac:dyDescent="0.25">
      <c r="A48" s="178"/>
      <c r="B48" s="178"/>
      <c r="C48" s="182"/>
      <c r="D48" s="29" t="s">
        <v>121</v>
      </c>
      <c r="E48" s="39">
        <f>E50+E51+E53</f>
        <v>128949.302</v>
      </c>
      <c r="F48" s="37">
        <f>F50+F51+F53</f>
        <v>43464.3</v>
      </c>
      <c r="G48" s="37">
        <f>G50+G51</f>
        <v>27786.302</v>
      </c>
      <c r="H48" s="92">
        <v>24572</v>
      </c>
      <c r="I48" s="37">
        <f>I50</f>
        <v>12030</v>
      </c>
      <c r="J48" s="37">
        <f>J50</f>
        <v>13571</v>
      </c>
      <c r="K48" s="92">
        <v>12511</v>
      </c>
      <c r="L48" s="92">
        <v>12511</v>
      </c>
      <c r="M48" s="92">
        <v>12511</v>
      </c>
      <c r="N48" s="92">
        <v>12511</v>
      </c>
      <c r="O48" s="92">
        <v>12511</v>
      </c>
    </row>
    <row r="49" spans="1:15" x14ac:dyDescent="0.25">
      <c r="A49" s="178"/>
      <c r="B49" s="178"/>
      <c r="C49" s="182"/>
      <c r="D49" s="30" t="s">
        <v>51</v>
      </c>
      <c r="E49" s="39"/>
      <c r="F49" s="39"/>
      <c r="G49" s="39"/>
      <c r="H49" s="91"/>
      <c r="I49" s="39"/>
      <c r="J49" s="39"/>
      <c r="K49" s="91"/>
      <c r="L49" s="91"/>
      <c r="M49" s="91"/>
      <c r="N49" s="91"/>
      <c r="O49" s="91"/>
    </row>
    <row r="50" spans="1:15" x14ac:dyDescent="0.25">
      <c r="A50" s="178"/>
      <c r="B50" s="178"/>
      <c r="C50" s="182"/>
      <c r="D50" s="30" t="s">
        <v>73</v>
      </c>
      <c r="E50" s="39">
        <f>F50+G50+H50+I50+J50+O50</f>
        <v>95770.721999999994</v>
      </c>
      <c r="F50" s="37">
        <v>15239.1</v>
      </c>
      <c r="G50" s="37">
        <v>22832.921999999999</v>
      </c>
      <c r="H50" s="92">
        <v>19586.7</v>
      </c>
      <c r="I50" s="37">
        <v>12030</v>
      </c>
      <c r="J50" s="37">
        <v>13571</v>
      </c>
      <c r="K50" s="92">
        <v>12511</v>
      </c>
      <c r="L50" s="92">
        <v>12511</v>
      </c>
      <c r="M50" s="92">
        <v>12511</v>
      </c>
      <c r="N50" s="92">
        <v>12511</v>
      </c>
      <c r="O50" s="92">
        <v>12511</v>
      </c>
    </row>
    <row r="51" spans="1:15" x14ac:dyDescent="0.25">
      <c r="A51" s="178"/>
      <c r="B51" s="178"/>
      <c r="C51" s="182"/>
      <c r="D51" s="30" t="s">
        <v>52</v>
      </c>
      <c r="E51" s="39">
        <f>F51+G51</f>
        <v>9722.68</v>
      </c>
      <c r="F51" s="39">
        <v>4769.3</v>
      </c>
      <c r="G51" s="39">
        <v>4953.38</v>
      </c>
      <c r="H51" s="91">
        <v>4985.2</v>
      </c>
      <c r="I51" s="39">
        <v>0</v>
      </c>
      <c r="J51" s="39">
        <v>0</v>
      </c>
      <c r="K51" s="91">
        <v>0</v>
      </c>
      <c r="L51" s="91">
        <v>0</v>
      </c>
      <c r="M51" s="91">
        <v>0</v>
      </c>
      <c r="N51" s="91">
        <v>0</v>
      </c>
      <c r="O51" s="91">
        <v>0</v>
      </c>
    </row>
    <row r="52" spans="1:15" x14ac:dyDescent="0.25">
      <c r="A52" s="178"/>
      <c r="B52" s="178"/>
      <c r="C52" s="182"/>
      <c r="D52" s="30" t="s">
        <v>50</v>
      </c>
      <c r="E52" s="39">
        <v>0</v>
      </c>
      <c r="F52" s="39">
        <v>0</v>
      </c>
      <c r="G52" s="39">
        <v>0</v>
      </c>
      <c r="H52" s="91">
        <v>0</v>
      </c>
      <c r="I52" s="39">
        <v>0</v>
      </c>
      <c r="J52" s="39">
        <v>0</v>
      </c>
      <c r="K52" s="91">
        <v>0</v>
      </c>
      <c r="L52" s="91">
        <v>0</v>
      </c>
      <c r="M52" s="91">
        <v>0</v>
      </c>
      <c r="N52" s="91">
        <v>0</v>
      </c>
      <c r="O52" s="91">
        <v>0</v>
      </c>
    </row>
    <row r="53" spans="1:15" ht="22.5" x14ac:dyDescent="0.25">
      <c r="A53" s="178"/>
      <c r="B53" s="178"/>
      <c r="C53" s="182"/>
      <c r="D53" s="30" t="s">
        <v>72</v>
      </c>
      <c r="E53" s="39">
        <v>23455.9</v>
      </c>
      <c r="F53" s="39">
        <f>E53</f>
        <v>23455.9</v>
      </c>
      <c r="G53" s="39">
        <v>0</v>
      </c>
      <c r="H53" s="91">
        <v>0</v>
      </c>
      <c r="I53" s="39">
        <v>0</v>
      </c>
      <c r="J53" s="39">
        <v>0</v>
      </c>
      <c r="K53" s="91">
        <v>0</v>
      </c>
      <c r="L53" s="91">
        <v>0</v>
      </c>
      <c r="M53" s="91">
        <v>0</v>
      </c>
      <c r="N53" s="91">
        <v>0</v>
      </c>
      <c r="O53" s="91">
        <v>0</v>
      </c>
    </row>
    <row r="54" spans="1:15" ht="22.5" x14ac:dyDescent="0.25">
      <c r="A54" s="178"/>
      <c r="B54" s="178"/>
      <c r="C54" s="182"/>
      <c r="D54" s="29" t="s">
        <v>55</v>
      </c>
      <c r="E54" s="39">
        <v>0</v>
      </c>
      <c r="F54" s="39">
        <v>0</v>
      </c>
      <c r="G54" s="39">
        <v>0</v>
      </c>
      <c r="H54" s="91">
        <v>0</v>
      </c>
      <c r="I54" s="39">
        <v>0</v>
      </c>
      <c r="J54" s="39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</row>
    <row r="55" spans="1:15" x14ac:dyDescent="0.25">
      <c r="A55" s="178"/>
      <c r="B55" s="178"/>
      <c r="C55" s="182"/>
      <c r="D55" s="29" t="s">
        <v>19</v>
      </c>
      <c r="E55" s="39">
        <v>0</v>
      </c>
      <c r="F55" s="39">
        <v>0</v>
      </c>
      <c r="G55" s="39">
        <v>0</v>
      </c>
      <c r="H55" s="91">
        <v>0</v>
      </c>
      <c r="I55" s="39">
        <v>0</v>
      </c>
      <c r="J55" s="39">
        <v>0</v>
      </c>
      <c r="K55" s="91">
        <v>0</v>
      </c>
      <c r="L55" s="91">
        <v>0</v>
      </c>
      <c r="M55" s="91">
        <v>0</v>
      </c>
      <c r="N55" s="91">
        <v>0</v>
      </c>
      <c r="O55" s="91">
        <v>0</v>
      </c>
    </row>
  </sheetData>
  <mergeCells count="33">
    <mergeCell ref="G3:O3"/>
    <mergeCell ref="G4:O4"/>
    <mergeCell ref="J9:J10"/>
    <mergeCell ref="O9:O10"/>
    <mergeCell ref="A6:O6"/>
    <mergeCell ref="I9:I10"/>
    <mergeCell ref="E9:E10"/>
    <mergeCell ref="C8:C10"/>
    <mergeCell ref="D8:D10"/>
    <mergeCell ref="L9:L10"/>
    <mergeCell ref="N9:N10"/>
    <mergeCell ref="M9:M10"/>
    <mergeCell ref="B11:B19"/>
    <mergeCell ref="A8:B9"/>
    <mergeCell ref="E8:O8"/>
    <mergeCell ref="F9:F10"/>
    <mergeCell ref="C11:C19"/>
    <mergeCell ref="A11:A19"/>
    <mergeCell ref="H9:H10"/>
    <mergeCell ref="G9:G10"/>
    <mergeCell ref="K9:K10"/>
    <mergeCell ref="A47:A55"/>
    <mergeCell ref="B47:B55"/>
    <mergeCell ref="C47:C55"/>
    <mergeCell ref="A38:A46"/>
    <mergeCell ref="B38:B46"/>
    <mergeCell ref="C38:C46"/>
    <mergeCell ref="A29:A37"/>
    <mergeCell ref="B29:B37"/>
    <mergeCell ref="C29:C37"/>
    <mergeCell ref="A20:A28"/>
    <mergeCell ref="B20:B28"/>
    <mergeCell ref="C20:C28"/>
  </mergeCells>
  <phoneticPr fontId="20" type="noConversion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2016-03-03T10:41:39Z</cp:lastPrinted>
  <dcterms:created xsi:type="dcterms:W3CDTF">2006-09-28T05:33:49Z</dcterms:created>
  <dcterms:modified xsi:type="dcterms:W3CDTF">2019-12-10T10:46:48Z</dcterms:modified>
</cp:coreProperties>
</file>